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资产负债表" sheetId="1" r:id="rId1"/>
    <sheet name="损益表" sheetId="2" r:id="rId2"/>
    <sheet name="现金流量表" sheetId="3" r:id="rId3"/>
    <sheet name="财务指标" sheetId="4" r:id="rId4"/>
    <sheet name="财务数据摘要" sheetId="5" r:id="rId5"/>
  </sheets>
  <calcPr calcId="144525"/>
</workbook>
</file>

<file path=xl/calcChain.xml><?xml version="1.0" encoding="utf-8"?>
<calcChain xmlns="http://schemas.openxmlformats.org/spreadsheetml/2006/main">
  <c r="D46" i="4" l="1"/>
  <c r="D18" i="4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8" i="5"/>
  <c r="D109" i="5"/>
  <c r="D110" i="5"/>
  <c r="D111" i="5"/>
  <c r="D112" i="5"/>
  <c r="D113" i="5"/>
  <c r="D114" i="5"/>
  <c r="D115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8" i="3"/>
  <c r="D67" i="3"/>
  <c r="D16" i="4"/>
  <c r="D42" i="4"/>
  <c r="D13" i="3"/>
  <c r="D12" i="3"/>
  <c r="D11" i="3"/>
  <c r="D78" i="3"/>
  <c r="D44" i="3"/>
  <c r="D40" i="3"/>
  <c r="D45" i="3"/>
  <c r="D34" i="3"/>
  <c r="D30" i="3"/>
  <c r="D23" i="3"/>
  <c r="D18" i="2"/>
  <c r="D4" i="4"/>
  <c r="D27" i="2"/>
  <c r="D9" i="4"/>
  <c r="D82" i="1"/>
  <c r="D98" i="1"/>
  <c r="D44" i="4"/>
  <c r="D77" i="1"/>
  <c r="D70" i="1"/>
  <c r="D24" i="4"/>
  <c r="D52" i="1"/>
  <c r="D39" i="1"/>
  <c r="D44" i="1"/>
  <c r="D37" i="1"/>
  <c r="D45" i="4"/>
  <c r="D34" i="1"/>
  <c r="D29" i="1"/>
  <c r="D19" i="4"/>
  <c r="D35" i="3"/>
  <c r="D24" i="3"/>
  <c r="D38" i="4"/>
  <c r="D36" i="4"/>
  <c r="D17" i="4"/>
  <c r="D5" i="4"/>
  <c r="D79" i="1"/>
  <c r="D26" i="4"/>
  <c r="D37" i="4"/>
  <c r="D99" i="1"/>
  <c r="D33" i="4"/>
  <c r="D49" i="3"/>
  <c r="D32" i="4"/>
  <c r="D31" i="4"/>
  <c r="D33" i="2"/>
  <c r="D52" i="2"/>
  <c r="D25" i="4"/>
  <c r="D10" i="4"/>
  <c r="D14" i="4"/>
  <c r="D7" i="4"/>
  <c r="D56" i="2"/>
  <c r="D35" i="4"/>
  <c r="D11" i="4"/>
  <c r="D8" i="4"/>
  <c r="D61" i="2"/>
  <c r="D71" i="2"/>
  <c r="D77" i="2"/>
  <c r="D34" i="4"/>
  <c r="D43" i="4"/>
  <c r="D13" i="4"/>
  <c r="D22" i="4"/>
  <c r="D54" i="1"/>
  <c r="D29" i="4"/>
  <c r="D23" i="4"/>
  <c r="D101" i="1"/>
  <c r="D28" i="4"/>
  <c r="D40" i="4"/>
  <c r="D12" i="4"/>
  <c r="D20" i="4"/>
</calcChain>
</file>

<file path=xl/sharedStrings.xml><?xml version="1.0" encoding="utf-8"?>
<sst xmlns="http://schemas.openxmlformats.org/spreadsheetml/2006/main" count="1082" uniqueCount="778">
  <si>
    <t>代码</t>
  </si>
  <si>
    <t>名称</t>
  </si>
  <si>
    <t>公式</t>
  </si>
  <si>
    <t>ANNEX - 补充数据</t>
  </si>
  <si>
    <t>ANNEX08</t>
  </si>
  <si>
    <t>上年存货</t>
  </si>
  <si>
    <t>ANNEX09</t>
  </si>
  <si>
    <t>上年应收帐款</t>
  </si>
  <si>
    <t>ANNEX10</t>
  </si>
  <si>
    <t>上年应付帐款</t>
  </si>
  <si>
    <t>ANNEX11</t>
  </si>
  <si>
    <t>上年流动资产</t>
  </si>
  <si>
    <t>ANNEX12</t>
  </si>
  <si>
    <t>ANNEX13</t>
  </si>
  <si>
    <t>上年所有者权益</t>
  </si>
  <si>
    <t>BS001 - 资产</t>
  </si>
  <si>
    <t>BS01</t>
  </si>
  <si>
    <t>货币资金</t>
  </si>
  <si>
    <t>BS02</t>
  </si>
  <si>
    <t>短期投资</t>
  </si>
  <si>
    <t>BS03</t>
  </si>
  <si>
    <t>应收票据</t>
  </si>
  <si>
    <t>BS04</t>
  </si>
  <si>
    <t>应收股利</t>
  </si>
  <si>
    <t>BS05</t>
  </si>
  <si>
    <t>应收利息</t>
  </si>
  <si>
    <t>BS06</t>
  </si>
  <si>
    <t>应收帐款</t>
  </si>
  <si>
    <t>BS07</t>
  </si>
  <si>
    <t>其他应收款</t>
  </si>
  <si>
    <t>BS08</t>
  </si>
  <si>
    <t>预付帐款</t>
  </si>
  <si>
    <t>BS09</t>
  </si>
  <si>
    <t>期货保证金</t>
  </si>
  <si>
    <t>BS10</t>
  </si>
  <si>
    <t>应收补贴款</t>
  </si>
  <si>
    <t>BS11</t>
  </si>
  <si>
    <t>应收出口退税</t>
  </si>
  <si>
    <t>BS12</t>
  </si>
  <si>
    <t>存货</t>
  </si>
  <si>
    <t>BS13</t>
  </si>
  <si>
    <t>其中：原材料</t>
  </si>
  <si>
    <t>BS14</t>
  </si>
  <si>
    <t>产成品（库存商品）</t>
  </si>
  <si>
    <t>BS15</t>
  </si>
  <si>
    <t>待摊费用</t>
  </si>
  <si>
    <t>BS16</t>
  </si>
  <si>
    <t>待处理流动资产净损失</t>
  </si>
  <si>
    <t>BS17</t>
  </si>
  <si>
    <t>一年内到期的长期债券投资</t>
  </si>
  <si>
    <t>BS18</t>
  </si>
  <si>
    <t>其他流动资产</t>
  </si>
  <si>
    <t>BS19</t>
  </si>
  <si>
    <t>流动资产合计</t>
  </si>
  <si>
    <t>BS01+BS02+BS03+BS04+BS05+BS06+BS07+BS08+BS09+BS10+BS11+BS12+BS15+BS16+BS17+BS18</t>
  </si>
  <si>
    <t>BS20</t>
  </si>
  <si>
    <t>长期投资</t>
  </si>
  <si>
    <t>BS21</t>
  </si>
  <si>
    <t>其中:(1)长期股权投资</t>
  </si>
  <si>
    <t>BS22</t>
  </si>
  <si>
    <t>(2) 长期债权投资</t>
  </si>
  <si>
    <t>BS23</t>
  </si>
  <si>
    <t>*合并差价</t>
  </si>
  <si>
    <t>BS24</t>
  </si>
  <si>
    <t>长期投资合计</t>
  </si>
  <si>
    <t>BS20+BS23</t>
  </si>
  <si>
    <t>BS25</t>
  </si>
  <si>
    <t>固定资产原价</t>
  </si>
  <si>
    <t>BS26</t>
  </si>
  <si>
    <t>减:累计折旧</t>
  </si>
  <si>
    <t>BS27</t>
  </si>
  <si>
    <t>固定资产净值</t>
  </si>
  <si>
    <t>BS25-BS26</t>
  </si>
  <si>
    <t>BS28</t>
  </si>
  <si>
    <t>减:固定资产减值准备</t>
  </si>
  <si>
    <t>BS29</t>
  </si>
  <si>
    <t>固定资产净额</t>
  </si>
  <si>
    <t>BS27-BS28</t>
  </si>
  <si>
    <t>BS30</t>
  </si>
  <si>
    <t>固定资产清理</t>
  </si>
  <si>
    <t>BS31</t>
  </si>
  <si>
    <t>工程物资</t>
  </si>
  <si>
    <t>BS32</t>
  </si>
  <si>
    <t>在建工程</t>
  </si>
  <si>
    <t>BS33</t>
  </si>
  <si>
    <t>待处理固定资产净损失</t>
  </si>
  <si>
    <t>BS34</t>
  </si>
  <si>
    <t>固定资产合计</t>
  </si>
  <si>
    <t>BS35</t>
  </si>
  <si>
    <t>无形资产</t>
  </si>
  <si>
    <t>BS36</t>
  </si>
  <si>
    <t>其中：土地使用权</t>
  </si>
  <si>
    <t>BS37</t>
  </si>
  <si>
    <t>递延资产(长期待摊费用)</t>
  </si>
  <si>
    <t>BS38</t>
  </si>
  <si>
    <t>其中:(1)固定资产修理</t>
  </si>
  <si>
    <t>BS39</t>
  </si>
  <si>
    <t>(2)固定资产改良支出</t>
  </si>
  <si>
    <t>BS40</t>
  </si>
  <si>
    <t>其他长期资产</t>
  </si>
  <si>
    <t>BS41</t>
  </si>
  <si>
    <t>其中:特准储备物资</t>
  </si>
  <si>
    <t>BS42</t>
  </si>
  <si>
    <t>无形及其他资产合计</t>
  </si>
  <si>
    <t>BS35+BS37+BS40</t>
  </si>
  <si>
    <t>BS43</t>
  </si>
  <si>
    <t>递延税款借项</t>
  </si>
  <si>
    <t>BS44</t>
  </si>
  <si>
    <t>资产总计</t>
  </si>
  <si>
    <t>BS002 - 负债</t>
  </si>
  <si>
    <t>BS45</t>
  </si>
  <si>
    <t>短期借款</t>
  </si>
  <si>
    <t>BS46</t>
  </si>
  <si>
    <t>应付票据</t>
  </si>
  <si>
    <t>BS47</t>
  </si>
  <si>
    <t>应付帐款</t>
  </si>
  <si>
    <t>BS48</t>
  </si>
  <si>
    <t>预收帐款</t>
  </si>
  <si>
    <t>BS49</t>
  </si>
  <si>
    <t>应付工资</t>
  </si>
  <si>
    <t>BS50</t>
  </si>
  <si>
    <t>应付福利费</t>
  </si>
  <si>
    <t>BS51</t>
  </si>
  <si>
    <t>应付利润(股利)</t>
  </si>
  <si>
    <t>BS52</t>
  </si>
  <si>
    <t>应交税金</t>
  </si>
  <si>
    <t>BS53</t>
  </si>
  <si>
    <t>其他应交款</t>
  </si>
  <si>
    <t>BS54</t>
  </si>
  <si>
    <t>其他应付款</t>
  </si>
  <si>
    <t>BS55</t>
  </si>
  <si>
    <t>预提费用</t>
  </si>
  <si>
    <t>BS56</t>
  </si>
  <si>
    <t>预计负债</t>
  </si>
  <si>
    <t>BS57</t>
  </si>
  <si>
    <t>一年内到期的长期负债　</t>
  </si>
  <si>
    <t>BS58</t>
  </si>
  <si>
    <t>其他流动负债</t>
  </si>
  <si>
    <t>BS59</t>
  </si>
  <si>
    <t>流动负债合计</t>
  </si>
  <si>
    <t>BS45+BS46+BS47+BS48+BS49+BS50+BS51+BS52+BS53+BS54+BS55+BS56+BS57+BS58</t>
  </si>
  <si>
    <t>BS60</t>
  </si>
  <si>
    <t>长期借款</t>
  </si>
  <si>
    <t>BS61</t>
  </si>
  <si>
    <t>应付债券</t>
  </si>
  <si>
    <t>BS62</t>
  </si>
  <si>
    <t>长期应付款</t>
  </si>
  <si>
    <t>BS63</t>
  </si>
  <si>
    <t>专项应付款</t>
  </si>
  <si>
    <t>BS64</t>
  </si>
  <si>
    <t>其他长期负债　</t>
  </si>
  <si>
    <t>BS65</t>
  </si>
  <si>
    <t>其中:特准储备资金</t>
  </si>
  <si>
    <t>BS66</t>
  </si>
  <si>
    <t>长期负债合计</t>
  </si>
  <si>
    <t>BS67</t>
  </si>
  <si>
    <t>递延税款贷项</t>
  </si>
  <si>
    <t>BS68</t>
  </si>
  <si>
    <t>负债合计</t>
  </si>
  <si>
    <t>BS003 - 所有者权益</t>
  </si>
  <si>
    <t>BS69</t>
  </si>
  <si>
    <t>*少数股东权益</t>
  </si>
  <si>
    <t>BS70</t>
  </si>
  <si>
    <t>实收资本（或股本）</t>
  </si>
  <si>
    <t>BS71+BS72+BS73+BS76+BS77</t>
  </si>
  <si>
    <t>BS71</t>
  </si>
  <si>
    <t>国家资本</t>
  </si>
  <si>
    <t>BS72</t>
  </si>
  <si>
    <t>集体资本</t>
  </si>
  <si>
    <t>BS73</t>
  </si>
  <si>
    <t>法人资本</t>
  </si>
  <si>
    <t>BS74</t>
  </si>
  <si>
    <t>其中：(1)国有法人资本</t>
  </si>
  <si>
    <t>BS75</t>
  </si>
  <si>
    <t>(2)集体法人资本</t>
  </si>
  <si>
    <t>BS76</t>
  </si>
  <si>
    <t>个人资本</t>
  </si>
  <si>
    <t>BS77</t>
  </si>
  <si>
    <t>外商资本</t>
  </si>
  <si>
    <t>BS78</t>
  </si>
  <si>
    <t>资本公积</t>
  </si>
  <si>
    <t>BS79</t>
  </si>
  <si>
    <t>盈余公积</t>
  </si>
  <si>
    <t>BS80</t>
  </si>
  <si>
    <t>其中：(1)法定盈余公积</t>
  </si>
  <si>
    <t>BS81</t>
  </si>
  <si>
    <t>(2)公益金</t>
  </si>
  <si>
    <t>BS82</t>
  </si>
  <si>
    <t>(3)补充流动资本</t>
  </si>
  <si>
    <t>BS83</t>
  </si>
  <si>
    <t>*未确认的投资损失</t>
  </si>
  <si>
    <t>BS84</t>
  </si>
  <si>
    <t>未分配利润</t>
  </si>
  <si>
    <t>BS85</t>
  </si>
  <si>
    <t>*外币报表折算差额</t>
  </si>
  <si>
    <t>BS86</t>
  </si>
  <si>
    <t>所有者权益合计</t>
  </si>
  <si>
    <t>BS70+BS78+BS79+BS83+BS84+BS85</t>
  </si>
  <si>
    <t>BS87</t>
  </si>
  <si>
    <t>负债和所有者权益总计</t>
  </si>
  <si>
    <t>BS68+BS86+BS69</t>
  </si>
  <si>
    <t>BS004 - 平衡</t>
  </si>
  <si>
    <t>BS88</t>
  </si>
  <si>
    <t>平衡</t>
  </si>
  <si>
    <t>BS44-BS87</t>
  </si>
  <si>
    <t>ANNEX01</t>
  </si>
  <si>
    <t>技术转让费支出与研发投入</t>
  </si>
  <si>
    <t>ANNEX02</t>
  </si>
  <si>
    <t>利息费用</t>
  </si>
  <si>
    <t>ANNEX03</t>
  </si>
  <si>
    <t>销售费用</t>
  </si>
  <si>
    <t>ANNEX04</t>
  </si>
  <si>
    <t>不良资产</t>
  </si>
  <si>
    <t>ANNEX05</t>
  </si>
  <si>
    <t>对外担保总额</t>
  </si>
  <si>
    <t>ANNEX06</t>
  </si>
  <si>
    <t>现金股利</t>
  </si>
  <si>
    <t>ANNEX07</t>
  </si>
  <si>
    <t>偿还债务本息付现</t>
  </si>
  <si>
    <t>ANNEX17</t>
  </si>
  <si>
    <t>上年销售收入</t>
  </si>
  <si>
    <t>ANNEX18</t>
  </si>
  <si>
    <t>上年净利润</t>
  </si>
  <si>
    <t>PL001 - 损益表</t>
  </si>
  <si>
    <t>PL01</t>
  </si>
  <si>
    <t>一、主营业务收入</t>
  </si>
  <si>
    <t>PL02</t>
  </si>
  <si>
    <t>其中：(1)出口产品（商品）销售收入</t>
  </si>
  <si>
    <t>PL03</t>
  </si>
  <si>
    <t>(2)进口产品（商品）销售收入</t>
  </si>
  <si>
    <t>PL04</t>
  </si>
  <si>
    <t>减：折扣与折让</t>
  </si>
  <si>
    <t>PL05</t>
  </si>
  <si>
    <t>二、主营业务收入净额</t>
  </si>
  <si>
    <t>PL01-PL04</t>
  </si>
  <si>
    <t>PL06</t>
  </si>
  <si>
    <t>减：（一）主营业务成本</t>
  </si>
  <si>
    <t>PL07</t>
  </si>
  <si>
    <t>其中：出口产品（商品）销售成本</t>
  </si>
  <si>
    <t>PL08</t>
  </si>
  <si>
    <t>（二）主营业务税金及附加</t>
  </si>
  <si>
    <t>PL09</t>
  </si>
  <si>
    <t>（三）经营费用</t>
  </si>
  <si>
    <t>PL10</t>
  </si>
  <si>
    <t>（四）其他</t>
  </si>
  <si>
    <t>PL11</t>
  </si>
  <si>
    <t>加：（一）递延收益</t>
  </si>
  <si>
    <t>PL12</t>
  </si>
  <si>
    <t>（二）代购代销收入</t>
  </si>
  <si>
    <t>PL13</t>
  </si>
  <si>
    <t>（三）其他</t>
  </si>
  <si>
    <t>PL14</t>
  </si>
  <si>
    <t>三、主营业务利润</t>
  </si>
  <si>
    <t>PL05-PL06-PL08-PL09-PL10+PL11+PL12+PL13</t>
  </si>
  <si>
    <t>PL15</t>
  </si>
  <si>
    <t>加：其他业务利润</t>
  </si>
  <si>
    <t>PL16</t>
  </si>
  <si>
    <t>减：（一）营业费用</t>
  </si>
  <si>
    <t>PL17</t>
  </si>
  <si>
    <t>（二）管理费用</t>
  </si>
  <si>
    <t>PL18</t>
  </si>
  <si>
    <t>（三）财务费用</t>
  </si>
  <si>
    <t>PL19</t>
  </si>
  <si>
    <t>PL20</t>
  </si>
  <si>
    <t>四、营业利润</t>
  </si>
  <si>
    <t>PL14+PL15-PL16-PL17-PL18-PL19</t>
  </si>
  <si>
    <t>PL21</t>
  </si>
  <si>
    <t>加：（一）投资收益</t>
  </si>
  <si>
    <t>PL22</t>
  </si>
  <si>
    <t>（二）期货收益</t>
  </si>
  <si>
    <t>PL23</t>
  </si>
  <si>
    <t>（三）补贴收入</t>
  </si>
  <si>
    <t>PL24</t>
  </si>
  <si>
    <t>其中：补贴前亏损企业补贴收入</t>
  </si>
  <si>
    <t>PL25</t>
  </si>
  <si>
    <t>（四）营业外收入</t>
  </si>
  <si>
    <t>PL26</t>
  </si>
  <si>
    <t>其中：(1)处置固定资产净收益</t>
  </si>
  <si>
    <t>PL27</t>
  </si>
  <si>
    <t>(2)非货币性交易收益</t>
  </si>
  <si>
    <t>PL28</t>
  </si>
  <si>
    <t>(3)出售无形资产收益</t>
  </si>
  <si>
    <t>PL29</t>
  </si>
  <si>
    <t>(4)罚款净收入</t>
  </si>
  <si>
    <t>PL30</t>
  </si>
  <si>
    <t>（五）其他</t>
  </si>
  <si>
    <t>PL31</t>
  </si>
  <si>
    <t>其中:用以前年度含量工资结余弥补利润</t>
  </si>
  <si>
    <t>PL32</t>
  </si>
  <si>
    <t>减：（一）营业外支出</t>
  </si>
  <si>
    <t>PL33</t>
  </si>
  <si>
    <t>其中：(1)处置固定资产净损失</t>
  </si>
  <si>
    <t>PL34</t>
  </si>
  <si>
    <t>(2)债务重组损失</t>
  </si>
  <si>
    <t>PL35</t>
  </si>
  <si>
    <t>(3)罚款支出</t>
  </si>
  <si>
    <t>PL36</t>
  </si>
  <si>
    <t>(4)捐赠支出</t>
  </si>
  <si>
    <t>PL37</t>
  </si>
  <si>
    <t>（二）其他支出</t>
  </si>
  <si>
    <t>PL38</t>
  </si>
  <si>
    <t>其中：结转的含量工资包干结余</t>
  </si>
  <si>
    <t>PL39</t>
  </si>
  <si>
    <t>五、利润总额</t>
  </si>
  <si>
    <t>PL20+PL21+PL22+PL23+PL25+PL30-PL32-PL37</t>
  </si>
  <si>
    <t>PL40</t>
  </si>
  <si>
    <t>减：所得税</t>
  </si>
  <si>
    <t>PL41</t>
  </si>
  <si>
    <t>* 少数股东损益</t>
  </si>
  <si>
    <t>PL42</t>
  </si>
  <si>
    <t>加：* 未确认的投资损失</t>
  </si>
  <si>
    <t>PL43</t>
  </si>
  <si>
    <t>六、净利润</t>
  </si>
  <si>
    <t>PL39-PL40-PL41+PL42</t>
  </si>
  <si>
    <t>PL44</t>
  </si>
  <si>
    <t>加：（一）年初未分配利润</t>
  </si>
  <si>
    <t>PL45</t>
  </si>
  <si>
    <t>（二）盈余公积补亏</t>
  </si>
  <si>
    <t>PL46</t>
  </si>
  <si>
    <t>（三）其他调整因素</t>
  </si>
  <si>
    <t>PL47</t>
  </si>
  <si>
    <t>七、可供分配的利润</t>
  </si>
  <si>
    <t>PL43+PL44+PL45+PL46</t>
  </si>
  <si>
    <t>PL48</t>
  </si>
  <si>
    <t>减：（一）单项留用的利润</t>
  </si>
  <si>
    <t>PL49</t>
  </si>
  <si>
    <t>（二）补充流动资本</t>
  </si>
  <si>
    <t>PL50</t>
  </si>
  <si>
    <t>（三）提取法定盈余公积</t>
  </si>
  <si>
    <t>PL51</t>
  </si>
  <si>
    <t>（四）提取法定公益金</t>
  </si>
  <si>
    <t>PL52</t>
  </si>
  <si>
    <t>（五）提取职工奖励及福利基金</t>
  </si>
  <si>
    <t>PL53</t>
  </si>
  <si>
    <t>（六）提取储备基金</t>
  </si>
  <si>
    <t>PL54</t>
  </si>
  <si>
    <t>（七）提取企业发展基金</t>
  </si>
  <si>
    <t>PL55</t>
  </si>
  <si>
    <t>（八）利润归还投资</t>
  </si>
  <si>
    <t>PL56</t>
  </si>
  <si>
    <t>（九）其他</t>
  </si>
  <si>
    <t>PL57</t>
  </si>
  <si>
    <t>八、可供投资者分配的利润</t>
  </si>
  <si>
    <t>PL47-PL48-PL49-PL50-PL51-PL52-PL53-PL54-PL55-PL56</t>
  </si>
  <si>
    <t>PL58</t>
  </si>
  <si>
    <t>减：（一）应付优先股股利</t>
  </si>
  <si>
    <t>PL59</t>
  </si>
  <si>
    <t>（二）提取任意盈余公积</t>
  </si>
  <si>
    <t>PL60</t>
  </si>
  <si>
    <t>（三）应付普通股股利</t>
  </si>
  <si>
    <t>PL61</t>
  </si>
  <si>
    <t>（四）转作资本（股本）的普通股股利</t>
  </si>
  <si>
    <t>PL62</t>
  </si>
  <si>
    <t>PL63</t>
  </si>
  <si>
    <t>九、未分配利润</t>
  </si>
  <si>
    <t>PL57-PL58-PL59-PL60-PL61-PL62</t>
  </si>
  <si>
    <t>PL64</t>
  </si>
  <si>
    <t>　其中：应由以后年度税前利润弥补的亏损</t>
  </si>
  <si>
    <t>资产负债表</t>
    <phoneticPr fontId="1" type="noConversion"/>
  </si>
  <si>
    <t>ANNEX020</t>
  </si>
  <si>
    <t>本年累计到期银行短期债务</t>
  </si>
  <si>
    <t>ANNEX021</t>
  </si>
  <si>
    <t>上年经营活动现金净流量</t>
  </si>
  <si>
    <t>ANNEX019</t>
  </si>
  <si>
    <t>ANNEX023</t>
  </si>
  <si>
    <t>下年预计经营活动现金净流量</t>
  </si>
  <si>
    <t>ANNEX022</t>
  </si>
  <si>
    <t>上年到期银行短期债务</t>
  </si>
  <si>
    <t>ANNEX19</t>
  </si>
  <si>
    <t>本年累计经营活动现金净流量/本年累计到期银行短期债务</t>
  </si>
  <si>
    <t>ANNEX019/ANNEX020*100</t>
  </si>
  <si>
    <t>ANNEX20</t>
  </si>
  <si>
    <t>上年经营活动现金净流量/上年到期银行短期债务</t>
  </si>
  <si>
    <t>ANNEX021/ANNEX022*100</t>
  </si>
  <si>
    <t>ANNEX024</t>
  </si>
  <si>
    <t>下年到期银行短期债务</t>
  </si>
  <si>
    <t>ANNEX21</t>
  </si>
  <si>
    <t>下年预计经营活动现金净流量/下年到期银行短期债务</t>
  </si>
  <si>
    <t>ANNEX023/ANNEX024*100</t>
  </si>
  <si>
    <t>CF001 - 一、经营活动产生的现金流量</t>
  </si>
  <si>
    <t>CF01</t>
  </si>
  <si>
    <t>销售商品、提供劳务收到的现金</t>
  </si>
  <si>
    <t>CF02</t>
  </si>
  <si>
    <t>收到的税费返还</t>
  </si>
  <si>
    <t>CF03</t>
  </si>
  <si>
    <t>收到的其他与经营活动有关的现金</t>
  </si>
  <si>
    <t>CF04</t>
  </si>
  <si>
    <t>现金流入小计</t>
  </si>
  <si>
    <t>CF01+CF02+CF03</t>
  </si>
  <si>
    <t>CF05</t>
  </si>
  <si>
    <t>购买商品、接受劳务支付的现金</t>
  </si>
  <si>
    <t>CF06</t>
  </si>
  <si>
    <t>支付给职工以及为职工支付的现金</t>
  </si>
  <si>
    <t>CF07</t>
  </si>
  <si>
    <t>支付的各项税费</t>
  </si>
  <si>
    <t>CF08</t>
  </si>
  <si>
    <t>支付的其他与经营活动有关的现金</t>
  </si>
  <si>
    <t>CF09</t>
  </si>
  <si>
    <t>现金流出小计</t>
  </si>
  <si>
    <t>CF05+CF06+CF07+CF08</t>
  </si>
  <si>
    <t>CF10</t>
  </si>
  <si>
    <t>经营活动产生的现金流量净额</t>
  </si>
  <si>
    <t>CF04-CF09</t>
  </si>
  <si>
    <t>CF002 - 二、投资活动产生的现金流量</t>
  </si>
  <si>
    <t>CF11</t>
  </si>
  <si>
    <t>收回投资所收到的现金</t>
  </si>
  <si>
    <t>CF12</t>
  </si>
  <si>
    <t>取得投资收益所收到的现金</t>
  </si>
  <si>
    <t>CF13</t>
  </si>
  <si>
    <t>处置固定资产、无形资产和其他长期资产所收回的现金净额</t>
  </si>
  <si>
    <t>CF14</t>
  </si>
  <si>
    <t>收到的其他与投资活动有关的现金</t>
  </si>
  <si>
    <t>CF15</t>
  </si>
  <si>
    <t>CF11+CF12+CF13+CF14</t>
  </si>
  <si>
    <t>CF16</t>
  </si>
  <si>
    <t>购建固定资产、无形资产和其他长期资产所支付的现金</t>
  </si>
  <si>
    <t>CF17</t>
  </si>
  <si>
    <t>投资所支付的现金</t>
  </si>
  <si>
    <t>CF18</t>
  </si>
  <si>
    <t>支付的其他与投资活动有关的现金</t>
  </si>
  <si>
    <t>CF19</t>
  </si>
  <si>
    <t>CF16+CF17+CF18</t>
  </si>
  <si>
    <t>CF20</t>
  </si>
  <si>
    <t>投资活动产生的现金流量净额</t>
  </si>
  <si>
    <t>CF15-CF19</t>
  </si>
  <si>
    <t>CF003 - 三、筹资活动产生的现金流量</t>
  </si>
  <si>
    <t>CF21</t>
  </si>
  <si>
    <t>吸收投资所收到的现金</t>
  </si>
  <si>
    <t>CF22</t>
  </si>
  <si>
    <t>借款所收到的现金</t>
  </si>
  <si>
    <t>CF23</t>
  </si>
  <si>
    <t>收到的其他与筹资活动有关的现金</t>
  </si>
  <si>
    <t>CF24</t>
  </si>
  <si>
    <t>CF21+CF22+CF23</t>
  </si>
  <si>
    <t>CF25</t>
  </si>
  <si>
    <t>偿还债务所支付的现金</t>
  </si>
  <si>
    <t>CF26</t>
  </si>
  <si>
    <t>分配股利、利润或偿付利息所支付的现金</t>
  </si>
  <si>
    <t>CF27</t>
  </si>
  <si>
    <t>支付的其他与筹资活动有关的现金</t>
  </si>
  <si>
    <t>CF28</t>
  </si>
  <si>
    <t>CF25+CF26+CF27</t>
  </si>
  <si>
    <t>CF29</t>
  </si>
  <si>
    <t>筹资活动产生的现金流量净额</t>
  </si>
  <si>
    <t>CF24-CF28</t>
  </si>
  <si>
    <t>CF004 - 四、汇率变动对现金的影响</t>
  </si>
  <si>
    <t>CF30</t>
  </si>
  <si>
    <t>汇率变动对现金的影响</t>
  </si>
  <si>
    <t>CF005 - 五、现金及现金等价物净增加额</t>
  </si>
  <si>
    <t>CF31</t>
  </si>
  <si>
    <t>现金及现金等价物净增加额</t>
  </si>
  <si>
    <t>CF10+CF20+CF29+CF30</t>
  </si>
  <si>
    <t>CF006 - 补充资料1、将净利润调节为经营活动现金流量</t>
  </si>
  <si>
    <t>CF32</t>
  </si>
  <si>
    <t>净利润</t>
  </si>
  <si>
    <t>CF33</t>
  </si>
  <si>
    <t>加：计提的资产减值准备</t>
  </si>
  <si>
    <t>CF34</t>
  </si>
  <si>
    <t>固定资产折旧</t>
  </si>
  <si>
    <t>CF35</t>
  </si>
  <si>
    <t>无形资产摊销</t>
  </si>
  <si>
    <t>CF36</t>
  </si>
  <si>
    <t>长期待摊费用摊销</t>
  </si>
  <si>
    <t>CF37</t>
  </si>
  <si>
    <t>待摊费用减少（减：增加）</t>
  </si>
  <si>
    <t>CF38</t>
  </si>
  <si>
    <t>预提费用增加（减：减少）</t>
  </si>
  <si>
    <t>CF39</t>
  </si>
  <si>
    <t>处置固定资产、无形资产和其他长期资产的损失（减：收益）</t>
  </si>
  <si>
    <t>CF40</t>
  </si>
  <si>
    <t>固定资产报废损失</t>
  </si>
  <si>
    <t>CF41</t>
  </si>
  <si>
    <t>财务费用</t>
  </si>
  <si>
    <t>CF42</t>
  </si>
  <si>
    <t>投资损失（减:收益）</t>
  </si>
  <si>
    <t>CF43</t>
  </si>
  <si>
    <t>递延税款贷项（减:借项）</t>
  </si>
  <si>
    <t>CF44</t>
  </si>
  <si>
    <t>存货的减少（减:增加）</t>
  </si>
  <si>
    <t>CF45</t>
  </si>
  <si>
    <t>经营性应收项目的减少（减:增加）</t>
  </si>
  <si>
    <t>CF46</t>
  </si>
  <si>
    <t>经营性应付项目的增加（减:减少）</t>
  </si>
  <si>
    <t>CF47</t>
  </si>
  <si>
    <t>其他</t>
  </si>
  <si>
    <t>CF48</t>
  </si>
  <si>
    <t>CF32+CF33+CF34+CF35+CF36+CF37+CF38+CF39+CF40+CF41+CF42+CF43+CF44+CF45+CF46+CF47</t>
  </si>
  <si>
    <t>CF007 - 2、不涉及现金收支的投资和筹资活动</t>
  </si>
  <si>
    <t>CF49</t>
  </si>
  <si>
    <t>债务转为资本</t>
  </si>
  <si>
    <t>CF50</t>
  </si>
  <si>
    <t>一年内到期的可转换公司债券</t>
  </si>
  <si>
    <t>CF51</t>
  </si>
  <si>
    <t>融资租入固定资产</t>
  </si>
  <si>
    <t>CF52</t>
  </si>
  <si>
    <t>CF008 - 3、现金及现金等价物净增加情况</t>
  </si>
  <si>
    <t>CF53</t>
  </si>
  <si>
    <t>现金的期末余额</t>
  </si>
  <si>
    <t>CF54</t>
  </si>
  <si>
    <t>减：现金的期初余额</t>
  </si>
  <si>
    <t>CF55</t>
  </si>
  <si>
    <t>加：现金等价物的期末余额</t>
  </si>
  <si>
    <t>CF56</t>
  </si>
  <si>
    <t>减：现金等价物的期初余额</t>
  </si>
  <si>
    <t>CF57</t>
  </si>
  <si>
    <t>CF53-CF54+CF55-CF56</t>
  </si>
  <si>
    <t>现金流量表</t>
    <phoneticPr fontId="1" type="noConversion"/>
  </si>
  <si>
    <t>INDEX001 - 企业规模及发展指标</t>
  </si>
  <si>
    <t>INDEX01</t>
  </si>
  <si>
    <t>主营业务收入净额</t>
  </si>
  <si>
    <t>INDEX02</t>
  </si>
  <si>
    <t>所有者权益</t>
  </si>
  <si>
    <t>INDEX36</t>
  </si>
  <si>
    <t>净资产</t>
  </si>
  <si>
    <t>BS44-BS68-BS33</t>
  </si>
  <si>
    <t>INDEX32</t>
  </si>
  <si>
    <t>销售收入增长率(%)</t>
  </si>
  <si>
    <t>(PL01-ANNEX17)/abs(ANNEX17)*100</t>
  </si>
  <si>
    <t>INDEX33</t>
  </si>
  <si>
    <t>净利润增长率(%)</t>
  </si>
  <si>
    <t>(PL43-ANNEX18)/abs(ANNEX18)*100</t>
  </si>
  <si>
    <t>INDEX34</t>
  </si>
  <si>
    <t>资本增值率(%)</t>
  </si>
  <si>
    <t>(BS86-ANNEX13)/abs(ANNEX13)*100</t>
  </si>
  <si>
    <t>INDEX35</t>
  </si>
  <si>
    <t>固定资产净值率(%)</t>
  </si>
  <si>
    <t>BS27/BS25*100</t>
  </si>
  <si>
    <t>INDEX002 - 盈利能力指标</t>
  </si>
  <si>
    <t>INDEX03</t>
  </si>
  <si>
    <t>总利润</t>
  </si>
  <si>
    <t>INDEX04</t>
  </si>
  <si>
    <t>INDEX05</t>
  </si>
  <si>
    <t>PL14/PL05*100</t>
  </si>
  <si>
    <t>INDEX06</t>
  </si>
  <si>
    <t>主营业务比率(%)</t>
  </si>
  <si>
    <t>PL14/PL39*100</t>
  </si>
  <si>
    <t>INDEX07</t>
  </si>
  <si>
    <t>销售净利润率(%)</t>
  </si>
  <si>
    <t>PL43/PL01*100</t>
  </si>
  <si>
    <t>INDEX08</t>
  </si>
  <si>
    <t>总资产报酬率(%)</t>
  </si>
  <si>
    <t>(PL39+PL18)/((BS44+ANNEX12)/2)*100</t>
  </si>
  <si>
    <t>INDEX09</t>
  </si>
  <si>
    <t>净资产收益率(%)</t>
  </si>
  <si>
    <t>INDEX10</t>
  </si>
  <si>
    <t>成本费用利润率(%)</t>
  </si>
  <si>
    <t>INDEX31</t>
  </si>
  <si>
    <t>资产净利率(%)</t>
  </si>
  <si>
    <t>PL43/((ANNEX12+BS44)/2)*100</t>
  </si>
  <si>
    <t>INDEX003 - 资产营运状况指标</t>
  </si>
  <si>
    <t>INDEX11</t>
  </si>
  <si>
    <t>存货周转率(次)</t>
  </si>
  <si>
    <t>INDEX12</t>
  </si>
  <si>
    <t>应收帐款周转率(次)</t>
  </si>
  <si>
    <t>INDEX13</t>
  </si>
  <si>
    <t>应付帐款周转率(次)</t>
  </si>
  <si>
    <t>INDEX14</t>
  </si>
  <si>
    <t>流动资产周转率(次)　</t>
  </si>
  <si>
    <t>PL05/((BS19+ANNEX11)/2)</t>
  </si>
  <si>
    <t>INDEX15</t>
  </si>
  <si>
    <t>总资产周转率(次)</t>
  </si>
  <si>
    <t>PL05/((BS44+ANNEX12)/2)</t>
  </si>
  <si>
    <t>INDEX004 - 流动性和短期偿债能力指标</t>
  </si>
  <si>
    <t>INDEX16</t>
  </si>
  <si>
    <t>流动比率(%)</t>
  </si>
  <si>
    <t>BS19/BS59*100</t>
  </si>
  <si>
    <t>INDEX17</t>
  </si>
  <si>
    <t>速动比率(%)</t>
  </si>
  <si>
    <t>(BS19-BS12)/BS59*100</t>
  </si>
  <si>
    <t>INDEX18</t>
  </si>
  <si>
    <t>现金比率(%)</t>
  </si>
  <si>
    <t>(BS01+BS02)/BS59*100</t>
  </si>
  <si>
    <t>INDEX19</t>
  </si>
  <si>
    <t>利息保障倍数（已获利息倍数，倍）</t>
  </si>
  <si>
    <t>(PL39+PL18)/PL18</t>
  </si>
  <si>
    <t>INDEX20</t>
  </si>
  <si>
    <t>长期资产适合率(%)</t>
  </si>
  <si>
    <t>INDEX005 - 长期偿债能力指标</t>
  </si>
  <si>
    <t>INDEX21</t>
  </si>
  <si>
    <t>资产负债率(%)</t>
  </si>
  <si>
    <t>BS68/BS44*100</t>
  </si>
  <si>
    <t>INDEX22</t>
  </si>
  <si>
    <t>调整后资产负债率(%)</t>
  </si>
  <si>
    <t>(BS68+ANNEX05)/(BS44-BS37-BS35)*100</t>
  </si>
  <si>
    <t>INDEX006 - 现金流指标</t>
  </si>
  <si>
    <t>INDEX23</t>
  </si>
  <si>
    <t>CF10/BS59*100</t>
  </si>
  <si>
    <t>INDEX24</t>
  </si>
  <si>
    <t>现金到期债务比率(%)</t>
  </si>
  <si>
    <t>CF10/(BS59+BS57)*100</t>
  </si>
  <si>
    <t>INDEX25</t>
  </si>
  <si>
    <t>CF10/BS68*100</t>
  </si>
  <si>
    <t>INDEX26</t>
  </si>
  <si>
    <t>盈利现金比率(%)</t>
  </si>
  <si>
    <t>CF31/PL43*100</t>
  </si>
  <si>
    <t>INDEX27</t>
  </si>
  <si>
    <t>盈余现金保障倍数(倍)</t>
  </si>
  <si>
    <t>CF10/PL43</t>
  </si>
  <si>
    <t>INDEX28</t>
  </si>
  <si>
    <t>销售收现比率(%)</t>
  </si>
  <si>
    <t>CF01/PL05*100</t>
  </si>
  <si>
    <t>INDEX29</t>
  </si>
  <si>
    <t>现金股利支付率(%)</t>
  </si>
  <si>
    <t>ANNEX06/CF10*100</t>
  </si>
  <si>
    <t>INDEX30</t>
  </si>
  <si>
    <t>强制性现金支付比率(%)</t>
  </si>
  <si>
    <t>(CF04+CF15+CF24)/(CF10+ANNEX07)*100</t>
  </si>
  <si>
    <t>BSS001 - 资产简表</t>
  </si>
  <si>
    <t>BSS01</t>
  </si>
  <si>
    <t>BSS02</t>
  </si>
  <si>
    <t>BSS03</t>
  </si>
  <si>
    <t>BSS04</t>
  </si>
  <si>
    <t>BSS05</t>
  </si>
  <si>
    <t>BSS06</t>
  </si>
  <si>
    <t>BSS07</t>
  </si>
  <si>
    <t>BSS08</t>
  </si>
  <si>
    <t>BSS09</t>
  </si>
  <si>
    <t>BSS10</t>
  </si>
  <si>
    <t>BSS11</t>
  </si>
  <si>
    <t>BSS12</t>
  </si>
  <si>
    <t>BSS13</t>
  </si>
  <si>
    <t>BSS14</t>
  </si>
  <si>
    <t>(2)长期债权投资</t>
  </si>
  <si>
    <t>BSS15</t>
  </si>
  <si>
    <t>BSS16</t>
  </si>
  <si>
    <t>BSS17</t>
  </si>
  <si>
    <t>BSS18</t>
  </si>
  <si>
    <t>BSS19</t>
  </si>
  <si>
    <t>BSS20</t>
  </si>
  <si>
    <t>BSS21</t>
  </si>
  <si>
    <t>BSS22</t>
  </si>
  <si>
    <t>BSS23</t>
  </si>
  <si>
    <t>BSS24</t>
  </si>
  <si>
    <t>BSS25</t>
  </si>
  <si>
    <t>BSS26</t>
  </si>
  <si>
    <t>BSS27</t>
  </si>
  <si>
    <t>BSS28</t>
  </si>
  <si>
    <t>BSS29</t>
  </si>
  <si>
    <t>BSS30</t>
  </si>
  <si>
    <t>BSS31</t>
  </si>
  <si>
    <t>BSS32</t>
  </si>
  <si>
    <t>BSS33</t>
  </si>
  <si>
    <t>BSS34</t>
  </si>
  <si>
    <t>BSS35</t>
  </si>
  <si>
    <t>BSS36</t>
  </si>
  <si>
    <t>BSS37</t>
  </si>
  <si>
    <t>BSS38</t>
  </si>
  <si>
    <t>BSS39</t>
  </si>
  <si>
    <t>BSS40</t>
  </si>
  <si>
    <t>BSS41</t>
  </si>
  <si>
    <t>BSS42</t>
  </si>
  <si>
    <t>BSS43</t>
  </si>
  <si>
    <t>BSS44</t>
  </si>
  <si>
    <t>BSS45</t>
  </si>
  <si>
    <t>BSS46</t>
  </si>
  <si>
    <t>BSS47</t>
  </si>
  <si>
    <t>BSS48</t>
  </si>
  <si>
    <t>BSS49</t>
  </si>
  <si>
    <t>实收资本(或股本)</t>
  </si>
  <si>
    <t>BSS50</t>
  </si>
  <si>
    <t>BSS51</t>
  </si>
  <si>
    <t>BSS52</t>
  </si>
  <si>
    <t>公益金</t>
  </si>
  <si>
    <t>BSS53</t>
  </si>
  <si>
    <t>BSS54</t>
  </si>
  <si>
    <t>BSS55</t>
  </si>
  <si>
    <t>CFS001 - 现金流量简表</t>
  </si>
  <si>
    <t>CFS01</t>
  </si>
  <si>
    <t>CFS02</t>
  </si>
  <si>
    <t>CFS03</t>
  </si>
  <si>
    <t>CFS04</t>
  </si>
  <si>
    <t>CFS05</t>
  </si>
  <si>
    <t>CFS06</t>
  </si>
  <si>
    <t>CFS07</t>
  </si>
  <si>
    <t>CFS08</t>
  </si>
  <si>
    <t>CFS09</t>
  </si>
  <si>
    <t>CFS10</t>
  </si>
  <si>
    <t>CFS11</t>
  </si>
  <si>
    <t>CFS12</t>
  </si>
  <si>
    <t>CFS13</t>
  </si>
  <si>
    <t>CFS14</t>
  </si>
  <si>
    <t>CFS15</t>
  </si>
  <si>
    <t>CFS16</t>
  </si>
  <si>
    <t>CFS17</t>
  </si>
  <si>
    <t>CFS18</t>
  </si>
  <si>
    <t>CFS19</t>
  </si>
  <si>
    <t>CFS20</t>
  </si>
  <si>
    <t>CFS21</t>
  </si>
  <si>
    <t>CFS22</t>
  </si>
  <si>
    <t>CFS23</t>
  </si>
  <si>
    <t>CFS24</t>
  </si>
  <si>
    <t>CFS25</t>
  </si>
  <si>
    <t>CFS26</t>
  </si>
  <si>
    <t>CFS27</t>
  </si>
  <si>
    <t>CFS28</t>
  </si>
  <si>
    <t>CFS29</t>
  </si>
  <si>
    <t>CFS30</t>
  </si>
  <si>
    <t>CFS31</t>
  </si>
  <si>
    <t>CFS32</t>
  </si>
  <si>
    <t>CFS33</t>
  </si>
  <si>
    <t>CFS34</t>
  </si>
  <si>
    <t>CFS35</t>
  </si>
  <si>
    <t>CFS36</t>
  </si>
  <si>
    <t>CFS37</t>
  </si>
  <si>
    <t>CFS38</t>
  </si>
  <si>
    <t>CFS39</t>
  </si>
  <si>
    <t>CFS40</t>
  </si>
  <si>
    <t>CFS41</t>
  </si>
  <si>
    <t>CFS42</t>
  </si>
  <si>
    <t>CFS43</t>
  </si>
  <si>
    <t>CFS44</t>
  </si>
  <si>
    <t>CFS45</t>
  </si>
  <si>
    <t>CFS46</t>
  </si>
  <si>
    <t>CFS47</t>
  </si>
  <si>
    <t>CFS48</t>
  </si>
  <si>
    <t>CFS49</t>
  </si>
  <si>
    <t>CFS50</t>
  </si>
  <si>
    <t>CFS51</t>
  </si>
  <si>
    <t>CFS52</t>
  </si>
  <si>
    <t>CFS53</t>
  </si>
  <si>
    <t>CFS54</t>
  </si>
  <si>
    <t>CFS55</t>
  </si>
  <si>
    <t>CFS56</t>
  </si>
  <si>
    <t>PLS001 - 利润简表</t>
  </si>
  <si>
    <t>PLS01</t>
  </si>
  <si>
    <t>PLS02</t>
  </si>
  <si>
    <t>PLS03</t>
  </si>
  <si>
    <t>PLS04</t>
  </si>
  <si>
    <t>PLS05</t>
  </si>
  <si>
    <t>PLS06</t>
  </si>
  <si>
    <t>PLS07</t>
  </si>
  <si>
    <t>PLS08</t>
  </si>
  <si>
    <t>PLS09</t>
  </si>
  <si>
    <t>PLS10</t>
  </si>
  <si>
    <t>PLS11</t>
  </si>
  <si>
    <t>PLS12</t>
  </si>
  <si>
    <t>PLS13</t>
  </si>
  <si>
    <t>PLS14</t>
  </si>
  <si>
    <t>PLS15</t>
  </si>
  <si>
    <t>PLS16</t>
  </si>
  <si>
    <t>PLS17</t>
  </si>
  <si>
    <t>PLS18</t>
  </si>
  <si>
    <t>PLS19</t>
  </si>
  <si>
    <t>PLS20</t>
  </si>
  <si>
    <t>PLS21</t>
  </si>
  <si>
    <t>PLS22</t>
  </si>
  <si>
    <t>PLS23</t>
  </si>
  <si>
    <t>PLS24</t>
  </si>
  <si>
    <t>PLS25</t>
  </si>
  <si>
    <t>PLS26</t>
  </si>
  <si>
    <t>PLS27</t>
  </si>
  <si>
    <t>财务数据摘要</t>
    <phoneticPr fontId="1" type="noConversion"/>
  </si>
  <si>
    <t>ANNEX025</t>
  </si>
  <si>
    <t>上年总资产</t>
  </si>
  <si>
    <t>本年累积经营活动净流量</t>
  </si>
  <si>
    <t>本年经营活动现金流入量</t>
  </si>
  <si>
    <t>INDEX41</t>
  </si>
  <si>
    <t>EBIT（息税前利润）</t>
  </si>
  <si>
    <r>
      <t>销售毛利润率</t>
    </r>
    <r>
      <rPr>
        <b/>
        <sz val="8"/>
        <color indexed="63"/>
        <rFont val="Arial"/>
        <family val="2"/>
      </rPr>
      <t>(%)</t>
    </r>
    <phoneticPr fontId="1" type="noConversion"/>
  </si>
  <si>
    <r>
      <t>经营现金流动负债比率</t>
    </r>
    <r>
      <rPr>
        <b/>
        <sz val="8"/>
        <color indexed="63"/>
        <rFont val="Arial"/>
        <family val="2"/>
      </rPr>
      <t>(%)</t>
    </r>
    <phoneticPr fontId="1" type="noConversion"/>
  </si>
  <si>
    <r>
      <t>经营现金债务总额比率</t>
    </r>
    <r>
      <rPr>
        <b/>
        <sz val="8"/>
        <color indexed="63"/>
        <rFont val="Arial"/>
        <family val="2"/>
      </rPr>
      <t>(%)</t>
    </r>
    <phoneticPr fontId="1" type="noConversion"/>
  </si>
  <si>
    <t>损益表</t>
    <phoneticPr fontId="1" type="noConversion"/>
  </si>
  <si>
    <t>财务指标</t>
    <phoneticPr fontId="1" type="noConversion"/>
  </si>
  <si>
    <t>BS29+BS30+BS31+BS32+BS33</t>
    <phoneticPr fontId="1" type="noConversion"/>
  </si>
  <si>
    <t>BS19+BS24+BS34+BS42+BS43</t>
    <phoneticPr fontId="1" type="noConversion"/>
  </si>
  <si>
    <t>BS60+BS61+BS62+BS63+BS64</t>
    <phoneticPr fontId="1" type="noConversion"/>
  </si>
  <si>
    <t>BS59+BS66+BS67</t>
    <phoneticPr fontId="1" type="noConversion"/>
  </si>
  <si>
    <t>金额</t>
    <phoneticPr fontId="1" type="noConversion"/>
  </si>
  <si>
    <t>金额</t>
    <phoneticPr fontId="1" type="noConversion"/>
  </si>
  <si>
    <t>PL43/((BS86+ANNEX13)/2)*100</t>
    <phoneticPr fontId="1" type="noConversion"/>
  </si>
  <si>
    <t>PL39/(PL06+PL09+PL17+PL18)*100</t>
    <phoneticPr fontId="1" type="noConversion"/>
  </si>
  <si>
    <t>PL06/((BS12+ANNEX08)/2)</t>
    <phoneticPr fontId="1" type="noConversion"/>
  </si>
  <si>
    <t>PL05/((BS06+ANNEX09)/2)</t>
    <phoneticPr fontId="1" type="noConversion"/>
  </si>
  <si>
    <t>金额</t>
    <phoneticPr fontId="1" type="noConversion"/>
  </si>
  <si>
    <t>金额</t>
    <phoneticPr fontId="1" type="noConversion"/>
  </si>
  <si>
    <t>(BS86+BS66)/(BS34+BS24)*100</t>
    <phoneticPr fontId="1" type="noConversion"/>
  </si>
  <si>
    <t>PL06/((BS47+ANNEX10)/2)</t>
    <phoneticPr fontId="1" type="noConversion"/>
  </si>
  <si>
    <t>000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</si>
</sst>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9"/>
      <name val="宋体"/>
      <charset val="134"/>
    </font>
    <font>
      <b/>
      <sz val="8"/>
      <color indexed="9"/>
      <name val="Arial"/>
      <family val="2"/>
    </font>
    <font>
      <b/>
      <sz val="8"/>
      <color indexed="63"/>
      <name val="Arial"/>
      <family val="2"/>
    </font>
    <font>
      <b/>
      <sz val="12"/>
      <name val="宋体"/>
      <charset val="134"/>
    </font>
    <font>
      <b/>
      <sz val="8"/>
      <color indexed="9"/>
      <name val="宋体"/>
      <charset val="134"/>
    </font>
    <font>
      <b/>
      <sz val="8"/>
      <color indexed="9"/>
      <name val="宋体"/>
      <charset val="134"/>
    </font>
    <font>
      <sz val="12"/>
      <color theme="0"/>
      <name val="宋体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</xf>
    <xf numFmtId="0" fontId="3" fillId="3" borderId="1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</xf>
    <xf numFmtId="0" fontId="3" fillId="5" borderId="1" xfId="0" applyFont="1" applyFill="1" applyBorder="1" applyAlignment="1" applyProtection="1">
      <alignment vertical="top" wrapText="1"/>
    </xf>
    <xf numFmtId="0" fontId="6" fillId="2" borderId="1" xfId="0" applyFont="1" applyFill="1" applyBorder="1" applyAlignment="1">
      <alignment wrapText="1"/>
    </xf>
    <xf numFmtId="0" fontId="7" fillId="0" borderId="1" xfId="0" quotePrefix="1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2" fillId="7" borderId="2" xfId="0" applyFont="1" applyFill="1" applyBorder="1" applyAlignment="1" applyProtection="1">
      <alignment vertical="top" wrapText="1"/>
      <protection locked="0"/>
    </xf>
    <xf numFmtId="0" fontId="2" fillId="7" borderId="3" xfId="0" applyFont="1" applyFill="1" applyBorder="1" applyAlignment="1" applyProtection="1">
      <alignment vertical="top" wrapText="1"/>
      <protection locked="0"/>
    </xf>
    <xf numFmtId="0" fontId="4" fillId="6" borderId="4" xfId="0" applyFont="1" applyFill="1" applyBorder="1" applyAlignment="1" applyProtection="1">
      <alignment horizontal="center" wrapText="1"/>
      <protection locked="0"/>
    </xf>
    <xf numFmtId="0" fontId="4" fillId="6" borderId="5" xfId="0" applyFont="1" applyFill="1" applyBorder="1" applyAlignment="1" applyProtection="1">
      <alignment horizontal="center" wrapText="1"/>
      <protection locked="0"/>
    </xf>
    <xf numFmtId="0" fontId="4" fillId="6" borderId="6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4" fillId="6" borderId="7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01"/>
  <sheetViews>
    <sheetView tabSelected="1" workbookViewId="0">
      <selection activeCell="B1" sqref="B1:E1"/>
    </sheetView>
  </sheetViews>
  <sheetFormatPr defaultRowHeight="14.25" x14ac:dyDescent="0.15"/>
  <cols>
    <col min="1" max="1" width="3.625" style="14" customWidth="1"/>
    <col min="2" max="2" width="19" style="14" customWidth="1"/>
    <col min="3" max="3" width="25.125" style="14" customWidth="1"/>
    <col min="4" max="4" width="19.25" style="14" customWidth="1"/>
    <col min="5" max="5" width="84.375" style="14" customWidth="1"/>
    <col min="6" max="6" width="7.625" style="14" customWidth="1"/>
    <col min="7" max="16384" width="9" style="14"/>
  </cols>
  <sheetData>
    <row r="1" spans="1:5" x14ac:dyDescent="0.15">
      <c r="A1" s="20" t="s">
        <v>777</v>
      </c>
      <c r="B1" s="25" t="s">
        <v>358</v>
      </c>
      <c r="C1" s="26"/>
      <c r="D1" s="26"/>
      <c r="E1" s="27"/>
    </row>
    <row r="2" spans="1:5" ht="15" x14ac:dyDescent="0.2">
      <c r="A2" s="6"/>
      <c r="B2" s="8" t="s">
        <v>0</v>
      </c>
      <c r="C2" s="8" t="s">
        <v>1</v>
      </c>
      <c r="D2" s="9" t="s">
        <v>773</v>
      </c>
      <c r="E2" s="8" t="s">
        <v>2</v>
      </c>
    </row>
    <row r="3" spans="1:5" ht="14.25" customHeight="1" x14ac:dyDescent="0.15">
      <c r="A3" s="6"/>
      <c r="B3" s="21" t="s">
        <v>3</v>
      </c>
      <c r="C3" s="22"/>
      <c r="D3" s="22"/>
      <c r="E3" s="22"/>
    </row>
    <row r="4" spans="1:5" x14ac:dyDescent="0.15">
      <c r="A4" s="6">
        <v>1</v>
      </c>
      <c r="B4" s="10" t="s">
        <v>4</v>
      </c>
      <c r="C4" s="10" t="s">
        <v>5</v>
      </c>
      <c r="D4" s="10"/>
      <c r="E4" s="10"/>
    </row>
    <row r="5" spans="1:5" x14ac:dyDescent="0.15">
      <c r="A5" s="6">
        <v>2</v>
      </c>
      <c r="B5" s="11" t="s">
        <v>6</v>
      </c>
      <c r="C5" s="11" t="s">
        <v>7</v>
      </c>
      <c r="D5" s="11"/>
      <c r="E5" s="11"/>
    </row>
    <row r="6" spans="1:5" x14ac:dyDescent="0.15">
      <c r="A6" s="6">
        <v>3</v>
      </c>
      <c r="B6" s="10" t="s">
        <v>8</v>
      </c>
      <c r="C6" s="10" t="s">
        <v>9</v>
      </c>
      <c r="D6" s="10"/>
      <c r="E6" s="10"/>
    </row>
    <row r="7" spans="1:5" x14ac:dyDescent="0.15">
      <c r="A7" s="6">
        <v>4</v>
      </c>
      <c r="B7" s="11" t="s">
        <v>10</v>
      </c>
      <c r="C7" s="11" t="s">
        <v>11</v>
      </c>
      <c r="D7" s="11"/>
      <c r="E7" s="11"/>
    </row>
    <row r="8" spans="1:5" x14ac:dyDescent="0.15">
      <c r="A8" s="6">
        <v>5</v>
      </c>
      <c r="B8" s="10" t="s">
        <v>12</v>
      </c>
      <c r="C8" s="10" t="s">
        <v>753</v>
      </c>
      <c r="D8" s="10"/>
      <c r="E8" s="10"/>
    </row>
    <row r="9" spans="1:5" x14ac:dyDescent="0.15">
      <c r="A9" s="6">
        <v>6</v>
      </c>
      <c r="B9" s="11" t="s">
        <v>13</v>
      </c>
      <c r="C9" s="11" t="s">
        <v>14</v>
      </c>
      <c r="D9" s="11"/>
      <c r="E9" s="11"/>
    </row>
    <row r="10" spans="1:5" ht="14.25" customHeight="1" x14ac:dyDescent="0.15">
      <c r="A10" s="6"/>
      <c r="B10" s="21" t="s">
        <v>15</v>
      </c>
      <c r="C10" s="22"/>
      <c r="D10" s="22"/>
      <c r="E10" s="22"/>
    </row>
    <row r="11" spans="1:5" x14ac:dyDescent="0.15">
      <c r="A11" s="6">
        <v>8</v>
      </c>
      <c r="B11" s="10" t="s">
        <v>16</v>
      </c>
      <c r="C11" s="10" t="s">
        <v>17</v>
      </c>
      <c r="D11" s="10"/>
      <c r="E11" s="10"/>
    </row>
    <row r="12" spans="1:5" x14ac:dyDescent="0.15">
      <c r="A12" s="6">
        <v>9</v>
      </c>
      <c r="B12" s="11" t="s">
        <v>18</v>
      </c>
      <c r="C12" s="11" t="s">
        <v>19</v>
      </c>
      <c r="D12" s="11"/>
      <c r="E12" s="11"/>
    </row>
    <row r="13" spans="1:5" x14ac:dyDescent="0.15">
      <c r="A13" s="6">
        <v>10</v>
      </c>
      <c r="B13" s="10" t="s">
        <v>20</v>
      </c>
      <c r="C13" s="10" t="s">
        <v>21</v>
      </c>
      <c r="D13" s="10"/>
      <c r="E13" s="10"/>
    </row>
    <row r="14" spans="1:5" x14ac:dyDescent="0.15">
      <c r="A14" s="6">
        <v>11</v>
      </c>
      <c r="B14" s="11" t="s">
        <v>22</v>
      </c>
      <c r="C14" s="11" t="s">
        <v>23</v>
      </c>
      <c r="D14" s="11"/>
      <c r="E14" s="11"/>
    </row>
    <row r="15" spans="1:5" x14ac:dyDescent="0.15">
      <c r="A15" s="6">
        <v>12</v>
      </c>
      <c r="B15" s="10" t="s">
        <v>24</v>
      </c>
      <c r="C15" s="10" t="s">
        <v>25</v>
      </c>
      <c r="D15" s="10"/>
      <c r="E15" s="10"/>
    </row>
    <row r="16" spans="1:5" x14ac:dyDescent="0.15">
      <c r="A16" s="6">
        <v>13</v>
      </c>
      <c r="B16" s="11" t="s">
        <v>26</v>
      </c>
      <c r="C16" s="11" t="s">
        <v>27</v>
      </c>
      <c r="D16" s="11"/>
      <c r="E16" s="11"/>
    </row>
    <row r="17" spans="1:5" x14ac:dyDescent="0.15">
      <c r="A17" s="6">
        <v>14</v>
      </c>
      <c r="B17" s="10" t="s">
        <v>28</v>
      </c>
      <c r="C17" s="10" t="s">
        <v>29</v>
      </c>
      <c r="D17" s="10"/>
      <c r="E17" s="10"/>
    </row>
    <row r="18" spans="1:5" x14ac:dyDescent="0.15">
      <c r="A18" s="6">
        <v>15</v>
      </c>
      <c r="B18" s="11" t="s">
        <v>30</v>
      </c>
      <c r="C18" s="11" t="s">
        <v>31</v>
      </c>
      <c r="D18" s="11"/>
      <c r="E18" s="11"/>
    </row>
    <row r="19" spans="1:5" x14ac:dyDescent="0.15">
      <c r="A19" s="6">
        <v>16</v>
      </c>
      <c r="B19" s="10" t="s">
        <v>32</v>
      </c>
      <c r="C19" s="10" t="s">
        <v>33</v>
      </c>
      <c r="D19" s="10"/>
      <c r="E19" s="10"/>
    </row>
    <row r="20" spans="1:5" x14ac:dyDescent="0.15">
      <c r="A20" s="6">
        <v>17</v>
      </c>
      <c r="B20" s="11" t="s">
        <v>34</v>
      </c>
      <c r="C20" s="11" t="s">
        <v>35</v>
      </c>
      <c r="D20" s="11"/>
      <c r="E20" s="11"/>
    </row>
    <row r="21" spans="1:5" x14ac:dyDescent="0.15">
      <c r="A21" s="6">
        <v>18</v>
      </c>
      <c r="B21" s="10" t="s">
        <v>36</v>
      </c>
      <c r="C21" s="10" t="s">
        <v>37</v>
      </c>
      <c r="D21" s="10"/>
      <c r="E21" s="10"/>
    </row>
    <row r="22" spans="1:5" x14ac:dyDescent="0.15">
      <c r="A22" s="6">
        <v>19</v>
      </c>
      <c r="B22" s="11" t="s">
        <v>38</v>
      </c>
      <c r="C22" s="11" t="s">
        <v>39</v>
      </c>
      <c r="D22" s="11"/>
      <c r="E22" s="11"/>
    </row>
    <row r="23" spans="1:5" x14ac:dyDescent="0.15">
      <c r="A23" s="6">
        <v>20</v>
      </c>
      <c r="B23" s="10" t="s">
        <v>40</v>
      </c>
      <c r="C23" s="10" t="s">
        <v>41</v>
      </c>
      <c r="D23" s="10"/>
      <c r="E23" s="10"/>
    </row>
    <row r="24" spans="1:5" x14ac:dyDescent="0.15">
      <c r="A24" s="6">
        <v>21</v>
      </c>
      <c r="B24" s="11" t="s">
        <v>42</v>
      </c>
      <c r="C24" s="11" t="s">
        <v>43</v>
      </c>
      <c r="D24" s="11"/>
      <c r="E24" s="11"/>
    </row>
    <row r="25" spans="1:5" x14ac:dyDescent="0.15">
      <c r="A25" s="6">
        <v>22</v>
      </c>
      <c r="B25" s="10" t="s">
        <v>44</v>
      </c>
      <c r="C25" s="10" t="s">
        <v>45</v>
      </c>
      <c r="D25" s="10"/>
      <c r="E25" s="10"/>
    </row>
    <row r="26" spans="1:5" x14ac:dyDescent="0.15">
      <c r="A26" s="6">
        <v>23</v>
      </c>
      <c r="B26" s="11" t="s">
        <v>46</v>
      </c>
      <c r="C26" s="11" t="s">
        <v>47</v>
      </c>
      <c r="D26" s="11"/>
      <c r="E26" s="11"/>
    </row>
    <row r="27" spans="1:5" x14ac:dyDescent="0.15">
      <c r="A27" s="6">
        <v>24</v>
      </c>
      <c r="B27" s="10" t="s">
        <v>48</v>
      </c>
      <c r="C27" s="10" t="s">
        <v>49</v>
      </c>
      <c r="D27" s="10"/>
      <c r="E27" s="10"/>
    </row>
    <row r="28" spans="1:5" x14ac:dyDescent="0.15">
      <c r="A28" s="6">
        <v>25</v>
      </c>
      <c r="B28" s="11" t="s">
        <v>50</v>
      </c>
      <c r="C28" s="11" t="s">
        <v>51</v>
      </c>
      <c r="D28" s="11"/>
      <c r="E28" s="11"/>
    </row>
    <row r="29" spans="1:5" x14ac:dyDescent="0.15">
      <c r="A29" s="6">
        <v>26</v>
      </c>
      <c r="B29" s="10" t="s">
        <v>52</v>
      </c>
      <c r="C29" s="10" t="s">
        <v>53</v>
      </c>
      <c r="D29" s="13">
        <f>SUM(D11:D22,D25:D28)</f>
        <v>0</v>
      </c>
      <c r="E29" s="13" t="s">
        <v>54</v>
      </c>
    </row>
    <row r="30" spans="1:5" x14ac:dyDescent="0.15">
      <c r="A30" s="6">
        <v>27</v>
      </c>
      <c r="B30" s="11" t="s">
        <v>55</v>
      </c>
      <c r="C30" s="11" t="s">
        <v>56</v>
      </c>
      <c r="D30" s="11"/>
      <c r="E30" s="11"/>
    </row>
    <row r="31" spans="1:5" x14ac:dyDescent="0.15">
      <c r="A31" s="6">
        <v>28</v>
      </c>
      <c r="B31" s="10" t="s">
        <v>57</v>
      </c>
      <c r="C31" s="10" t="s">
        <v>58</v>
      </c>
      <c r="D31" s="10"/>
      <c r="E31" s="10"/>
    </row>
    <row r="32" spans="1:5" x14ac:dyDescent="0.15">
      <c r="A32" s="6">
        <v>29</v>
      </c>
      <c r="B32" s="11" t="s">
        <v>59</v>
      </c>
      <c r="C32" s="11" t="s">
        <v>60</v>
      </c>
      <c r="D32" s="11"/>
      <c r="E32" s="11"/>
    </row>
    <row r="33" spans="1:5" x14ac:dyDescent="0.15">
      <c r="A33" s="6">
        <v>30</v>
      </c>
      <c r="B33" s="10" t="s">
        <v>61</v>
      </c>
      <c r="C33" s="10" t="s">
        <v>62</v>
      </c>
      <c r="D33" s="10"/>
      <c r="E33" s="10"/>
    </row>
    <row r="34" spans="1:5" x14ac:dyDescent="0.15">
      <c r="A34" s="6">
        <v>31</v>
      </c>
      <c r="B34" s="11" t="s">
        <v>63</v>
      </c>
      <c r="C34" s="11" t="s">
        <v>64</v>
      </c>
      <c r="D34" s="12">
        <f>SUM(D30,D33)</f>
        <v>0</v>
      </c>
      <c r="E34" s="12" t="s">
        <v>65</v>
      </c>
    </row>
    <row r="35" spans="1:5" x14ac:dyDescent="0.15">
      <c r="A35" s="6">
        <v>32</v>
      </c>
      <c r="B35" s="10" t="s">
        <v>66</v>
      </c>
      <c r="C35" s="10" t="s">
        <v>67</v>
      </c>
      <c r="D35" s="10"/>
      <c r="E35" s="10"/>
    </row>
    <row r="36" spans="1:5" x14ac:dyDescent="0.15">
      <c r="A36" s="6">
        <v>33</v>
      </c>
      <c r="B36" s="11" t="s">
        <v>68</v>
      </c>
      <c r="C36" s="11" t="s">
        <v>69</v>
      </c>
      <c r="D36" s="11"/>
      <c r="E36" s="11"/>
    </row>
    <row r="37" spans="1:5" x14ac:dyDescent="0.15">
      <c r="A37" s="6">
        <v>34</v>
      </c>
      <c r="B37" s="10" t="s">
        <v>70</v>
      </c>
      <c r="C37" s="10" t="s">
        <v>71</v>
      </c>
      <c r="D37" s="13">
        <f>D35-D36</f>
        <v>0</v>
      </c>
      <c r="E37" s="13" t="s">
        <v>72</v>
      </c>
    </row>
    <row r="38" spans="1:5" x14ac:dyDescent="0.15">
      <c r="A38" s="6">
        <v>35</v>
      </c>
      <c r="B38" s="11" t="s">
        <v>73</v>
      </c>
      <c r="C38" s="11" t="s">
        <v>74</v>
      </c>
      <c r="D38" s="11"/>
      <c r="E38" s="11"/>
    </row>
    <row r="39" spans="1:5" x14ac:dyDescent="0.15">
      <c r="A39" s="6">
        <v>36</v>
      </c>
      <c r="B39" s="10" t="s">
        <v>75</v>
      </c>
      <c r="C39" s="10" t="s">
        <v>76</v>
      </c>
      <c r="D39" s="13">
        <f>D37-D38</f>
        <v>0</v>
      </c>
      <c r="E39" s="13" t="s">
        <v>77</v>
      </c>
    </row>
    <row r="40" spans="1:5" x14ac:dyDescent="0.15">
      <c r="A40" s="6">
        <v>37</v>
      </c>
      <c r="B40" s="11" t="s">
        <v>78</v>
      </c>
      <c r="C40" s="11" t="s">
        <v>79</v>
      </c>
      <c r="D40" s="11"/>
      <c r="E40" s="11"/>
    </row>
    <row r="41" spans="1:5" x14ac:dyDescent="0.15">
      <c r="A41" s="6">
        <v>38</v>
      </c>
      <c r="B41" s="10" t="s">
        <v>80</v>
      </c>
      <c r="C41" s="10" t="s">
        <v>81</v>
      </c>
      <c r="D41" s="10"/>
      <c r="E41" s="10"/>
    </row>
    <row r="42" spans="1:5" x14ac:dyDescent="0.15">
      <c r="A42" s="6">
        <v>39</v>
      </c>
      <c r="B42" s="11" t="s">
        <v>82</v>
      </c>
      <c r="C42" s="11" t="s">
        <v>83</v>
      </c>
      <c r="D42" s="11"/>
      <c r="E42" s="11"/>
    </row>
    <row r="43" spans="1:5" x14ac:dyDescent="0.15">
      <c r="A43" s="6">
        <v>40</v>
      </c>
      <c r="B43" s="10" t="s">
        <v>84</v>
      </c>
      <c r="C43" s="10" t="s">
        <v>85</v>
      </c>
      <c r="D43" s="10"/>
      <c r="E43" s="10"/>
    </row>
    <row r="44" spans="1:5" x14ac:dyDescent="0.15">
      <c r="A44" s="6">
        <v>41</v>
      </c>
      <c r="B44" s="11" t="s">
        <v>86</v>
      </c>
      <c r="C44" s="11" t="s">
        <v>87</v>
      </c>
      <c r="D44" s="12">
        <f>SUM(D39,D40:D43)</f>
        <v>0</v>
      </c>
      <c r="E44" s="12" t="s">
        <v>763</v>
      </c>
    </row>
    <row r="45" spans="1:5" x14ac:dyDescent="0.15">
      <c r="A45" s="6">
        <v>42</v>
      </c>
      <c r="B45" s="10" t="s">
        <v>88</v>
      </c>
      <c r="C45" s="10" t="s">
        <v>89</v>
      </c>
      <c r="D45" s="10"/>
      <c r="E45" s="10"/>
    </row>
    <row r="46" spans="1:5" x14ac:dyDescent="0.15">
      <c r="A46" s="6">
        <v>43</v>
      </c>
      <c r="B46" s="11" t="s">
        <v>90</v>
      </c>
      <c r="C46" s="11" t="s">
        <v>91</v>
      </c>
      <c r="D46" s="11"/>
      <c r="E46" s="11"/>
    </row>
    <row r="47" spans="1:5" x14ac:dyDescent="0.15">
      <c r="A47" s="6">
        <v>44</v>
      </c>
      <c r="B47" s="10" t="s">
        <v>92</v>
      </c>
      <c r="C47" s="10" t="s">
        <v>93</v>
      </c>
      <c r="D47" s="10"/>
      <c r="E47" s="10"/>
    </row>
    <row r="48" spans="1:5" x14ac:dyDescent="0.15">
      <c r="A48" s="6">
        <v>45</v>
      </c>
      <c r="B48" s="11" t="s">
        <v>94</v>
      </c>
      <c r="C48" s="11" t="s">
        <v>95</v>
      </c>
      <c r="D48" s="11"/>
      <c r="E48" s="11"/>
    </row>
    <row r="49" spans="1:5" x14ac:dyDescent="0.15">
      <c r="A49" s="6">
        <v>46</v>
      </c>
      <c r="B49" s="10" t="s">
        <v>96</v>
      </c>
      <c r="C49" s="10" t="s">
        <v>97</v>
      </c>
      <c r="D49" s="10"/>
      <c r="E49" s="10"/>
    </row>
    <row r="50" spans="1:5" x14ac:dyDescent="0.15">
      <c r="A50" s="6">
        <v>47</v>
      </c>
      <c r="B50" s="11" t="s">
        <v>98</v>
      </c>
      <c r="C50" s="11" t="s">
        <v>99</v>
      </c>
      <c r="D50" s="11"/>
      <c r="E50" s="11"/>
    </row>
    <row r="51" spans="1:5" x14ac:dyDescent="0.15">
      <c r="A51" s="6">
        <v>48</v>
      </c>
      <c r="B51" s="10" t="s">
        <v>100</v>
      </c>
      <c r="C51" s="10" t="s">
        <v>101</v>
      </c>
      <c r="D51" s="10"/>
      <c r="E51" s="10"/>
    </row>
    <row r="52" spans="1:5" x14ac:dyDescent="0.15">
      <c r="A52" s="6">
        <v>49</v>
      </c>
      <c r="B52" s="11" t="s">
        <v>102</v>
      </c>
      <c r="C52" s="11" t="s">
        <v>103</v>
      </c>
      <c r="D52" s="12">
        <f>SUM(D45,D47,D50)</f>
        <v>0</v>
      </c>
      <c r="E52" s="12" t="s">
        <v>104</v>
      </c>
    </row>
    <row r="53" spans="1:5" x14ac:dyDescent="0.15">
      <c r="A53" s="6">
        <v>50</v>
      </c>
      <c r="B53" s="10" t="s">
        <v>105</v>
      </c>
      <c r="C53" s="10" t="s">
        <v>106</v>
      </c>
      <c r="D53" s="10"/>
      <c r="E53" s="10"/>
    </row>
    <row r="54" spans="1:5" x14ac:dyDescent="0.15">
      <c r="A54" s="6">
        <v>51</v>
      </c>
      <c r="B54" s="11" t="s">
        <v>107</v>
      </c>
      <c r="C54" s="11" t="s">
        <v>108</v>
      </c>
      <c r="D54" s="12">
        <f>SUM(D29,D34,D44,D52,D53)</f>
        <v>0</v>
      </c>
      <c r="E54" s="12" t="s">
        <v>764</v>
      </c>
    </row>
    <row r="55" spans="1:5" ht="14.25" customHeight="1" x14ac:dyDescent="0.15">
      <c r="A55" s="6"/>
      <c r="B55" s="21" t="s">
        <v>109</v>
      </c>
      <c r="C55" s="22"/>
      <c r="D55" s="22"/>
      <c r="E55" s="22"/>
    </row>
    <row r="56" spans="1:5" x14ac:dyDescent="0.15">
      <c r="A56" s="6">
        <v>53</v>
      </c>
      <c r="B56" s="10" t="s">
        <v>110</v>
      </c>
      <c r="C56" s="10" t="s">
        <v>111</v>
      </c>
      <c r="D56" s="10"/>
      <c r="E56" s="10"/>
    </row>
    <row r="57" spans="1:5" x14ac:dyDescent="0.15">
      <c r="A57" s="6">
        <v>54</v>
      </c>
      <c r="B57" s="11" t="s">
        <v>112</v>
      </c>
      <c r="C57" s="11" t="s">
        <v>113</v>
      </c>
      <c r="D57" s="11"/>
      <c r="E57" s="11"/>
    </row>
    <row r="58" spans="1:5" x14ac:dyDescent="0.15">
      <c r="A58" s="6">
        <v>55</v>
      </c>
      <c r="B58" s="10" t="s">
        <v>114</v>
      </c>
      <c r="C58" s="10" t="s">
        <v>115</v>
      </c>
      <c r="D58" s="10"/>
      <c r="E58" s="10"/>
    </row>
    <row r="59" spans="1:5" x14ac:dyDescent="0.15">
      <c r="A59" s="6">
        <v>56</v>
      </c>
      <c r="B59" s="11" t="s">
        <v>116</v>
      </c>
      <c r="C59" s="11" t="s">
        <v>117</v>
      </c>
      <c r="D59" s="11"/>
      <c r="E59" s="11"/>
    </row>
    <row r="60" spans="1:5" x14ac:dyDescent="0.15">
      <c r="A60" s="6">
        <v>57</v>
      </c>
      <c r="B60" s="10" t="s">
        <v>118</v>
      </c>
      <c r="C60" s="10" t="s">
        <v>119</v>
      </c>
      <c r="D60" s="10"/>
      <c r="E60" s="10"/>
    </row>
    <row r="61" spans="1:5" x14ac:dyDescent="0.15">
      <c r="A61" s="6">
        <v>58</v>
      </c>
      <c r="B61" s="11" t="s">
        <v>120</v>
      </c>
      <c r="C61" s="11" t="s">
        <v>121</v>
      </c>
      <c r="D61" s="11"/>
      <c r="E61" s="11"/>
    </row>
    <row r="62" spans="1:5" x14ac:dyDescent="0.15">
      <c r="A62" s="6">
        <v>59</v>
      </c>
      <c r="B62" s="10" t="s">
        <v>122</v>
      </c>
      <c r="C62" s="10" t="s">
        <v>123</v>
      </c>
      <c r="D62" s="10"/>
      <c r="E62" s="10"/>
    </row>
    <row r="63" spans="1:5" x14ac:dyDescent="0.15">
      <c r="A63" s="6">
        <v>60</v>
      </c>
      <c r="B63" s="11" t="s">
        <v>124</v>
      </c>
      <c r="C63" s="11" t="s">
        <v>125</v>
      </c>
      <c r="D63" s="11"/>
      <c r="E63" s="11"/>
    </row>
    <row r="64" spans="1:5" x14ac:dyDescent="0.15">
      <c r="A64" s="6">
        <v>61</v>
      </c>
      <c r="B64" s="10" t="s">
        <v>126</v>
      </c>
      <c r="C64" s="10" t="s">
        <v>127</v>
      </c>
      <c r="D64" s="10"/>
      <c r="E64" s="10"/>
    </row>
    <row r="65" spans="1:5" x14ac:dyDescent="0.15">
      <c r="A65" s="6">
        <v>62</v>
      </c>
      <c r="B65" s="11" t="s">
        <v>128</v>
      </c>
      <c r="C65" s="11" t="s">
        <v>129</v>
      </c>
      <c r="D65" s="11"/>
      <c r="E65" s="11"/>
    </row>
    <row r="66" spans="1:5" x14ac:dyDescent="0.15">
      <c r="A66" s="6">
        <v>63</v>
      </c>
      <c r="B66" s="10" t="s">
        <v>130</v>
      </c>
      <c r="C66" s="10" t="s">
        <v>131</v>
      </c>
      <c r="D66" s="10"/>
      <c r="E66" s="10"/>
    </row>
    <row r="67" spans="1:5" x14ac:dyDescent="0.15">
      <c r="A67" s="6">
        <v>64</v>
      </c>
      <c r="B67" s="11" t="s">
        <v>132</v>
      </c>
      <c r="C67" s="11" t="s">
        <v>133</v>
      </c>
      <c r="D67" s="11"/>
      <c r="E67" s="11"/>
    </row>
    <row r="68" spans="1:5" x14ac:dyDescent="0.15">
      <c r="A68" s="6">
        <v>65</v>
      </c>
      <c r="B68" s="10" t="s">
        <v>134</v>
      </c>
      <c r="C68" s="10" t="s">
        <v>135</v>
      </c>
      <c r="D68" s="10"/>
      <c r="E68" s="10"/>
    </row>
    <row r="69" spans="1:5" x14ac:dyDescent="0.15">
      <c r="A69" s="6">
        <v>66</v>
      </c>
      <c r="B69" s="11" t="s">
        <v>136</v>
      </c>
      <c r="C69" s="11" t="s">
        <v>137</v>
      </c>
      <c r="D69" s="11"/>
      <c r="E69" s="11"/>
    </row>
    <row r="70" spans="1:5" x14ac:dyDescent="0.15">
      <c r="A70" s="6">
        <v>67</v>
      </c>
      <c r="B70" s="10" t="s">
        <v>138</v>
      </c>
      <c r="C70" s="10" t="s">
        <v>139</v>
      </c>
      <c r="D70" s="13">
        <f>SUM(D56:D69)</f>
        <v>0</v>
      </c>
      <c r="E70" s="13" t="s">
        <v>140</v>
      </c>
    </row>
    <row r="71" spans="1:5" x14ac:dyDescent="0.15">
      <c r="A71" s="6">
        <v>68</v>
      </c>
      <c r="B71" s="11" t="s">
        <v>141</v>
      </c>
      <c r="C71" s="11" t="s">
        <v>142</v>
      </c>
      <c r="D71" s="11"/>
      <c r="E71" s="11"/>
    </row>
    <row r="72" spans="1:5" x14ac:dyDescent="0.15">
      <c r="A72" s="6">
        <v>69</v>
      </c>
      <c r="B72" s="10" t="s">
        <v>143</v>
      </c>
      <c r="C72" s="10" t="s">
        <v>144</v>
      </c>
      <c r="D72" s="10"/>
      <c r="E72" s="10"/>
    </row>
    <row r="73" spans="1:5" x14ac:dyDescent="0.15">
      <c r="A73" s="6">
        <v>70</v>
      </c>
      <c r="B73" s="11" t="s">
        <v>145</v>
      </c>
      <c r="C73" s="11" t="s">
        <v>146</v>
      </c>
      <c r="D73" s="11"/>
      <c r="E73" s="11"/>
    </row>
    <row r="74" spans="1:5" x14ac:dyDescent="0.15">
      <c r="A74" s="6">
        <v>71</v>
      </c>
      <c r="B74" s="10" t="s">
        <v>147</v>
      </c>
      <c r="C74" s="10" t="s">
        <v>148</v>
      </c>
      <c r="D74" s="10"/>
      <c r="E74" s="10"/>
    </row>
    <row r="75" spans="1:5" x14ac:dyDescent="0.15">
      <c r="A75" s="6">
        <v>72</v>
      </c>
      <c r="B75" s="11" t="s">
        <v>149</v>
      </c>
      <c r="C75" s="11" t="s">
        <v>150</v>
      </c>
      <c r="D75" s="11"/>
      <c r="E75" s="11"/>
    </row>
    <row r="76" spans="1:5" x14ac:dyDescent="0.15">
      <c r="A76" s="6">
        <v>73</v>
      </c>
      <c r="B76" s="10" t="s">
        <v>151</v>
      </c>
      <c r="C76" s="10" t="s">
        <v>152</v>
      </c>
      <c r="D76" s="10"/>
      <c r="E76" s="10"/>
    </row>
    <row r="77" spans="1:5" x14ac:dyDescent="0.15">
      <c r="A77" s="6">
        <v>74</v>
      </c>
      <c r="B77" s="11" t="s">
        <v>153</v>
      </c>
      <c r="C77" s="11" t="s">
        <v>154</v>
      </c>
      <c r="D77" s="12">
        <f>SUM(D71:D75)</f>
        <v>0</v>
      </c>
      <c r="E77" s="12" t="s">
        <v>765</v>
      </c>
    </row>
    <row r="78" spans="1:5" x14ac:dyDescent="0.15">
      <c r="A78" s="6">
        <v>75</v>
      </c>
      <c r="B78" s="10" t="s">
        <v>155</v>
      </c>
      <c r="C78" s="10" t="s">
        <v>156</v>
      </c>
      <c r="D78" s="10"/>
      <c r="E78" s="10"/>
    </row>
    <row r="79" spans="1:5" x14ac:dyDescent="0.15">
      <c r="A79" s="6">
        <v>76</v>
      </c>
      <c r="B79" s="11" t="s">
        <v>157</v>
      </c>
      <c r="C79" s="11" t="s">
        <v>158</v>
      </c>
      <c r="D79" s="12">
        <f>SUM(D70,D77,D78)</f>
        <v>0</v>
      </c>
      <c r="E79" s="12" t="s">
        <v>766</v>
      </c>
    </row>
    <row r="80" spans="1:5" ht="14.25" customHeight="1" x14ac:dyDescent="0.15">
      <c r="A80" s="6"/>
      <c r="B80" s="21" t="s">
        <v>159</v>
      </c>
      <c r="C80" s="22"/>
      <c r="D80" s="22"/>
      <c r="E80" s="22"/>
    </row>
    <row r="81" spans="1:5" x14ac:dyDescent="0.15">
      <c r="A81" s="6">
        <v>78</v>
      </c>
      <c r="B81" s="10" t="s">
        <v>160</v>
      </c>
      <c r="C81" s="10" t="s">
        <v>161</v>
      </c>
      <c r="D81" s="10"/>
      <c r="E81" s="10"/>
    </row>
    <row r="82" spans="1:5" x14ac:dyDescent="0.15">
      <c r="A82" s="6">
        <v>79</v>
      </c>
      <c r="B82" s="11" t="s">
        <v>162</v>
      </c>
      <c r="C82" s="11" t="s">
        <v>163</v>
      </c>
      <c r="D82" s="12">
        <f>SUM(D83:D85,D88,D89)</f>
        <v>0</v>
      </c>
      <c r="E82" s="12" t="s">
        <v>164</v>
      </c>
    </row>
    <row r="83" spans="1:5" x14ac:dyDescent="0.15">
      <c r="A83" s="6">
        <v>80</v>
      </c>
      <c r="B83" s="10" t="s">
        <v>165</v>
      </c>
      <c r="C83" s="10" t="s">
        <v>166</v>
      </c>
      <c r="D83" s="10"/>
      <c r="E83" s="10"/>
    </row>
    <row r="84" spans="1:5" x14ac:dyDescent="0.15">
      <c r="A84" s="6">
        <v>81</v>
      </c>
      <c r="B84" s="11" t="s">
        <v>167</v>
      </c>
      <c r="C84" s="11" t="s">
        <v>168</v>
      </c>
      <c r="D84" s="11"/>
      <c r="E84" s="11"/>
    </row>
    <row r="85" spans="1:5" x14ac:dyDescent="0.15">
      <c r="A85" s="6">
        <v>82</v>
      </c>
      <c r="B85" s="10" t="s">
        <v>169</v>
      </c>
      <c r="C85" s="10" t="s">
        <v>170</v>
      </c>
      <c r="D85" s="10"/>
      <c r="E85" s="10"/>
    </row>
    <row r="86" spans="1:5" x14ac:dyDescent="0.15">
      <c r="A86" s="6">
        <v>83</v>
      </c>
      <c r="B86" s="11" t="s">
        <v>171</v>
      </c>
      <c r="C86" s="11" t="s">
        <v>172</v>
      </c>
      <c r="D86" s="11"/>
      <c r="E86" s="11"/>
    </row>
    <row r="87" spans="1:5" x14ac:dyDescent="0.15">
      <c r="A87" s="6">
        <v>84</v>
      </c>
      <c r="B87" s="10" t="s">
        <v>173</v>
      </c>
      <c r="C87" s="10" t="s">
        <v>174</v>
      </c>
      <c r="D87" s="10"/>
      <c r="E87" s="10"/>
    </row>
    <row r="88" spans="1:5" x14ac:dyDescent="0.15">
      <c r="A88" s="6">
        <v>85</v>
      </c>
      <c r="B88" s="11" t="s">
        <v>175</v>
      </c>
      <c r="C88" s="11" t="s">
        <v>176</v>
      </c>
      <c r="D88" s="11"/>
      <c r="E88" s="11"/>
    </row>
    <row r="89" spans="1:5" x14ac:dyDescent="0.15">
      <c r="A89" s="6">
        <v>86</v>
      </c>
      <c r="B89" s="10" t="s">
        <v>177</v>
      </c>
      <c r="C89" s="10" t="s">
        <v>178</v>
      </c>
      <c r="D89" s="10"/>
      <c r="E89" s="10"/>
    </row>
    <row r="90" spans="1:5" x14ac:dyDescent="0.15">
      <c r="A90" s="6">
        <v>87</v>
      </c>
      <c r="B90" s="11" t="s">
        <v>179</v>
      </c>
      <c r="C90" s="11" t="s">
        <v>180</v>
      </c>
      <c r="D90" s="11"/>
      <c r="E90" s="11"/>
    </row>
    <row r="91" spans="1:5" x14ac:dyDescent="0.15">
      <c r="A91" s="6">
        <v>88</v>
      </c>
      <c r="B91" s="10" t="s">
        <v>181</v>
      </c>
      <c r="C91" s="10" t="s">
        <v>182</v>
      </c>
      <c r="D91" s="10"/>
      <c r="E91" s="10"/>
    </row>
    <row r="92" spans="1:5" x14ac:dyDescent="0.15">
      <c r="A92" s="6">
        <v>89</v>
      </c>
      <c r="B92" s="11" t="s">
        <v>183</v>
      </c>
      <c r="C92" s="11" t="s">
        <v>184</v>
      </c>
      <c r="D92" s="11"/>
      <c r="E92" s="11"/>
    </row>
    <row r="93" spans="1:5" x14ac:dyDescent="0.15">
      <c r="A93" s="6">
        <v>90</v>
      </c>
      <c r="B93" s="10" t="s">
        <v>185</v>
      </c>
      <c r="C93" s="10" t="s">
        <v>186</v>
      </c>
      <c r="D93" s="10"/>
      <c r="E93" s="10"/>
    </row>
    <row r="94" spans="1:5" x14ac:dyDescent="0.15">
      <c r="A94" s="6">
        <v>91</v>
      </c>
      <c r="B94" s="11" t="s">
        <v>187</v>
      </c>
      <c r="C94" s="11" t="s">
        <v>188</v>
      </c>
      <c r="D94" s="11"/>
      <c r="E94" s="11"/>
    </row>
    <row r="95" spans="1:5" x14ac:dyDescent="0.15">
      <c r="A95" s="6">
        <v>92</v>
      </c>
      <c r="B95" s="10" t="s">
        <v>189</v>
      </c>
      <c r="C95" s="10" t="s">
        <v>190</v>
      </c>
      <c r="D95" s="10"/>
      <c r="E95" s="10"/>
    </row>
    <row r="96" spans="1:5" x14ac:dyDescent="0.15">
      <c r="A96" s="6">
        <v>93</v>
      </c>
      <c r="B96" s="11" t="s">
        <v>191</v>
      </c>
      <c r="C96" s="11" t="s">
        <v>192</v>
      </c>
      <c r="D96" s="11"/>
      <c r="E96" s="11"/>
    </row>
    <row r="97" spans="1:5" x14ac:dyDescent="0.15">
      <c r="A97" s="6">
        <v>94</v>
      </c>
      <c r="B97" s="10" t="s">
        <v>193</v>
      </c>
      <c r="C97" s="10" t="s">
        <v>194</v>
      </c>
      <c r="D97" s="10"/>
      <c r="E97" s="10"/>
    </row>
    <row r="98" spans="1:5" x14ac:dyDescent="0.15">
      <c r="A98" s="6">
        <v>95</v>
      </c>
      <c r="B98" s="11" t="s">
        <v>195</v>
      </c>
      <c r="C98" s="11" t="s">
        <v>196</v>
      </c>
      <c r="D98" s="12">
        <f>SUM(D82,D90,D91,D95,D96,D97)</f>
        <v>0</v>
      </c>
      <c r="E98" s="12" t="s">
        <v>197</v>
      </c>
    </row>
    <row r="99" spans="1:5" x14ac:dyDescent="0.15">
      <c r="A99" s="6">
        <v>96</v>
      </c>
      <c r="B99" s="10" t="s">
        <v>198</v>
      </c>
      <c r="C99" s="10" t="s">
        <v>199</v>
      </c>
      <c r="D99" s="13">
        <f>SUM(D79,D98,D81)</f>
        <v>0</v>
      </c>
      <c r="E99" s="13" t="s">
        <v>200</v>
      </c>
    </row>
    <row r="100" spans="1:5" ht="14.25" customHeight="1" x14ac:dyDescent="0.15">
      <c r="A100" s="6"/>
      <c r="B100" s="23" t="s">
        <v>201</v>
      </c>
      <c r="C100" s="24"/>
      <c r="D100" s="24"/>
      <c r="E100" s="24"/>
    </row>
    <row r="101" spans="1:5" x14ac:dyDescent="0.15">
      <c r="A101" s="6">
        <v>98</v>
      </c>
      <c r="B101" s="11" t="s">
        <v>202</v>
      </c>
      <c r="C101" s="11" t="s">
        <v>203</v>
      </c>
      <c r="D101" s="12">
        <f>D54-D99</f>
        <v>0</v>
      </c>
      <c r="E101" s="12" t="s">
        <v>204</v>
      </c>
    </row>
  </sheetData>
  <sheetProtection password="C782" sheet="1"/>
  <mergeCells count="6">
    <mergeCell ref="B1:E1"/>
    <mergeCell ref="B3:E3"/>
    <mergeCell ref="B10:E10"/>
    <mergeCell ref="B55:E55"/>
    <mergeCell ref="B80:E80"/>
    <mergeCell ref="B100:E10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4.25" x14ac:dyDescent="0.15"/>
  <cols>
    <col min="1" max="1" width="3.5" style="7" bestFit="1" customWidth="1"/>
    <col min="2" max="2" width="8.125" style="7" bestFit="1" customWidth="1"/>
    <col min="3" max="3" width="34.875" style="7" bestFit="1" customWidth="1"/>
    <col min="4" max="4" width="23.75" style="7" customWidth="1"/>
    <col min="5" max="5" width="40.375" style="7" customWidth="1"/>
    <col min="6" max="16384" width="9" style="7"/>
  </cols>
  <sheetData>
    <row r="1" spans="1:5" x14ac:dyDescent="0.15">
      <c r="A1" s="6"/>
      <c r="B1" s="25" t="s">
        <v>761</v>
      </c>
      <c r="C1" s="26"/>
      <c r="D1" s="26"/>
      <c r="E1" s="27"/>
    </row>
    <row r="2" spans="1:5" ht="15" x14ac:dyDescent="0.2">
      <c r="A2" s="6"/>
      <c r="B2" s="8" t="s">
        <v>0</v>
      </c>
      <c r="C2" s="8" t="s">
        <v>1</v>
      </c>
      <c r="D2" s="9" t="s">
        <v>774</v>
      </c>
      <c r="E2" s="8" t="s">
        <v>2</v>
      </c>
    </row>
    <row r="3" spans="1:5" ht="16.350000000000001" customHeight="1" x14ac:dyDescent="0.15">
      <c r="A3" s="6"/>
      <c r="B3" s="28" t="s">
        <v>3</v>
      </c>
      <c r="C3" s="29"/>
      <c r="D3" s="29"/>
      <c r="E3" s="30"/>
    </row>
    <row r="4" spans="1:5" x14ac:dyDescent="0.15">
      <c r="A4" s="6">
        <v>1</v>
      </c>
      <c r="B4" s="10" t="s">
        <v>205</v>
      </c>
      <c r="C4" s="10" t="s">
        <v>206</v>
      </c>
      <c r="D4" s="10"/>
      <c r="E4" s="10"/>
    </row>
    <row r="5" spans="1:5" x14ac:dyDescent="0.15">
      <c r="A5" s="6">
        <v>2</v>
      </c>
      <c r="B5" s="11" t="s">
        <v>207</v>
      </c>
      <c r="C5" s="11" t="s">
        <v>208</v>
      </c>
      <c r="D5" s="11"/>
      <c r="E5" s="11"/>
    </row>
    <row r="6" spans="1:5" x14ac:dyDescent="0.15">
      <c r="A6" s="6">
        <v>3</v>
      </c>
      <c r="B6" s="10" t="s">
        <v>209</v>
      </c>
      <c r="C6" s="10" t="s">
        <v>210</v>
      </c>
      <c r="D6" s="10"/>
      <c r="E6" s="10"/>
    </row>
    <row r="7" spans="1:5" x14ac:dyDescent="0.15">
      <c r="A7" s="6">
        <v>4</v>
      </c>
      <c r="B7" s="11" t="s">
        <v>211</v>
      </c>
      <c r="C7" s="11" t="s">
        <v>212</v>
      </c>
      <c r="D7" s="11"/>
      <c r="E7" s="11"/>
    </row>
    <row r="8" spans="1:5" x14ac:dyDescent="0.15">
      <c r="A8" s="6">
        <v>5</v>
      </c>
      <c r="B8" s="10" t="s">
        <v>213</v>
      </c>
      <c r="C8" s="10" t="s">
        <v>214</v>
      </c>
      <c r="D8" s="10"/>
      <c r="E8" s="10"/>
    </row>
    <row r="9" spans="1:5" x14ac:dyDescent="0.15">
      <c r="A9" s="6">
        <v>6</v>
      </c>
      <c r="B9" s="11" t="s">
        <v>215</v>
      </c>
      <c r="C9" s="11" t="s">
        <v>216</v>
      </c>
      <c r="D9" s="11"/>
      <c r="E9" s="11"/>
    </row>
    <row r="10" spans="1:5" x14ac:dyDescent="0.15">
      <c r="A10" s="6">
        <v>7</v>
      </c>
      <c r="B10" s="10" t="s">
        <v>217</v>
      </c>
      <c r="C10" s="10" t="s">
        <v>218</v>
      </c>
      <c r="D10" s="10"/>
      <c r="E10" s="10"/>
    </row>
    <row r="11" spans="1:5" x14ac:dyDescent="0.15">
      <c r="A11" s="6">
        <v>8</v>
      </c>
      <c r="B11" s="11" t="s">
        <v>219</v>
      </c>
      <c r="C11" s="11" t="s">
        <v>220</v>
      </c>
      <c r="D11" s="11"/>
      <c r="E11" s="11"/>
    </row>
    <row r="12" spans="1:5" x14ac:dyDescent="0.15">
      <c r="A12" s="6">
        <v>9</v>
      </c>
      <c r="B12" s="10" t="s">
        <v>221</v>
      </c>
      <c r="C12" s="10" t="s">
        <v>222</v>
      </c>
      <c r="D12" s="10"/>
      <c r="E12" s="10"/>
    </row>
    <row r="13" spans="1:5" ht="16.350000000000001" customHeight="1" x14ac:dyDescent="0.15">
      <c r="A13" s="6"/>
      <c r="B13" s="28" t="s">
        <v>223</v>
      </c>
      <c r="C13" s="29"/>
      <c r="D13" s="29"/>
      <c r="E13" s="30"/>
    </row>
    <row r="14" spans="1:5" x14ac:dyDescent="0.15">
      <c r="A14" s="6">
        <v>11</v>
      </c>
      <c r="B14" s="11" t="s">
        <v>224</v>
      </c>
      <c r="C14" s="11" t="s">
        <v>225</v>
      </c>
      <c r="D14" s="11"/>
      <c r="E14" s="11"/>
    </row>
    <row r="15" spans="1:5" x14ac:dyDescent="0.15">
      <c r="A15" s="6">
        <v>12</v>
      </c>
      <c r="B15" s="10" t="s">
        <v>226</v>
      </c>
      <c r="C15" s="10" t="s">
        <v>227</v>
      </c>
      <c r="D15" s="10"/>
      <c r="E15" s="10"/>
    </row>
    <row r="16" spans="1:5" x14ac:dyDescent="0.15">
      <c r="A16" s="6">
        <v>13</v>
      </c>
      <c r="B16" s="11" t="s">
        <v>228</v>
      </c>
      <c r="C16" s="11" t="s">
        <v>229</v>
      </c>
      <c r="D16" s="11"/>
      <c r="E16" s="11"/>
    </row>
    <row r="17" spans="1:5" x14ac:dyDescent="0.15">
      <c r="A17" s="6">
        <v>14</v>
      </c>
      <c r="B17" s="10" t="s">
        <v>230</v>
      </c>
      <c r="C17" s="10" t="s">
        <v>231</v>
      </c>
      <c r="D17" s="10"/>
      <c r="E17" s="10"/>
    </row>
    <row r="18" spans="1:5" x14ac:dyDescent="0.15">
      <c r="A18" s="6">
        <v>15</v>
      </c>
      <c r="B18" s="11" t="s">
        <v>232</v>
      </c>
      <c r="C18" s="11" t="s">
        <v>233</v>
      </c>
      <c r="D18" s="12">
        <f>D14-D17</f>
        <v>0</v>
      </c>
      <c r="E18" s="12" t="s">
        <v>234</v>
      </c>
    </row>
    <row r="19" spans="1:5" x14ac:dyDescent="0.15">
      <c r="A19" s="6">
        <v>16</v>
      </c>
      <c r="B19" s="10" t="s">
        <v>235</v>
      </c>
      <c r="C19" s="10" t="s">
        <v>236</v>
      </c>
      <c r="D19" s="10"/>
      <c r="E19" s="10"/>
    </row>
    <row r="20" spans="1:5" x14ac:dyDescent="0.15">
      <c r="A20" s="6">
        <v>17</v>
      </c>
      <c r="B20" s="11" t="s">
        <v>237</v>
      </c>
      <c r="C20" s="11" t="s">
        <v>238</v>
      </c>
      <c r="D20" s="11"/>
      <c r="E20" s="11"/>
    </row>
    <row r="21" spans="1:5" x14ac:dyDescent="0.15">
      <c r="A21" s="6">
        <v>18</v>
      </c>
      <c r="B21" s="10" t="s">
        <v>239</v>
      </c>
      <c r="C21" s="10" t="s">
        <v>240</v>
      </c>
      <c r="D21" s="10"/>
      <c r="E21" s="10"/>
    </row>
    <row r="22" spans="1:5" x14ac:dyDescent="0.15">
      <c r="A22" s="6">
        <v>19</v>
      </c>
      <c r="B22" s="11" t="s">
        <v>241</v>
      </c>
      <c r="C22" s="11" t="s">
        <v>242</v>
      </c>
      <c r="D22" s="11"/>
      <c r="E22" s="11"/>
    </row>
    <row r="23" spans="1:5" x14ac:dyDescent="0.15">
      <c r="A23" s="6">
        <v>20</v>
      </c>
      <c r="B23" s="10" t="s">
        <v>243</v>
      </c>
      <c r="C23" s="10" t="s">
        <v>244</v>
      </c>
      <c r="D23" s="10"/>
      <c r="E23" s="10"/>
    </row>
    <row r="24" spans="1:5" x14ac:dyDescent="0.15">
      <c r="A24" s="6">
        <v>21</v>
      </c>
      <c r="B24" s="11" t="s">
        <v>245</v>
      </c>
      <c r="C24" s="11" t="s">
        <v>246</v>
      </c>
      <c r="D24" s="11"/>
      <c r="E24" s="11"/>
    </row>
    <row r="25" spans="1:5" x14ac:dyDescent="0.15">
      <c r="A25" s="6">
        <v>22</v>
      </c>
      <c r="B25" s="10" t="s">
        <v>247</v>
      </c>
      <c r="C25" s="10" t="s">
        <v>248</v>
      </c>
      <c r="D25" s="10"/>
      <c r="E25" s="10"/>
    </row>
    <row r="26" spans="1:5" x14ac:dyDescent="0.15">
      <c r="A26" s="6">
        <v>23</v>
      </c>
      <c r="B26" s="11" t="s">
        <v>249</v>
      </c>
      <c r="C26" s="11" t="s">
        <v>250</v>
      </c>
      <c r="D26" s="11"/>
      <c r="E26" s="11"/>
    </row>
    <row r="27" spans="1:5" x14ac:dyDescent="0.15">
      <c r="A27" s="6">
        <v>24</v>
      </c>
      <c r="B27" s="10" t="s">
        <v>251</v>
      </c>
      <c r="C27" s="10" t="s">
        <v>252</v>
      </c>
      <c r="D27" s="13">
        <f>D18-D19-D21-D22-D23+D24+D25+D26</f>
        <v>0</v>
      </c>
      <c r="E27" s="13" t="s">
        <v>253</v>
      </c>
    </row>
    <row r="28" spans="1:5" x14ac:dyDescent="0.15">
      <c r="A28" s="6">
        <v>25</v>
      </c>
      <c r="B28" s="11" t="s">
        <v>254</v>
      </c>
      <c r="C28" s="11" t="s">
        <v>255</v>
      </c>
      <c r="D28" s="11"/>
      <c r="E28" s="11"/>
    </row>
    <row r="29" spans="1:5" x14ac:dyDescent="0.15">
      <c r="A29" s="6">
        <v>26</v>
      </c>
      <c r="B29" s="10" t="s">
        <v>256</v>
      </c>
      <c r="C29" s="10" t="s">
        <v>257</v>
      </c>
      <c r="D29" s="10"/>
      <c r="E29" s="10"/>
    </row>
    <row r="30" spans="1:5" x14ac:dyDescent="0.15">
      <c r="A30" s="6">
        <v>27</v>
      </c>
      <c r="B30" s="11" t="s">
        <v>258</v>
      </c>
      <c r="C30" s="11" t="s">
        <v>259</v>
      </c>
      <c r="D30" s="11"/>
      <c r="E30" s="11"/>
    </row>
    <row r="31" spans="1:5" x14ac:dyDescent="0.15">
      <c r="A31" s="6">
        <v>28</v>
      </c>
      <c r="B31" s="10" t="s">
        <v>260</v>
      </c>
      <c r="C31" s="10" t="s">
        <v>261</v>
      </c>
      <c r="D31" s="10"/>
      <c r="E31" s="10"/>
    </row>
    <row r="32" spans="1:5" x14ac:dyDescent="0.15">
      <c r="A32" s="6">
        <v>29</v>
      </c>
      <c r="B32" s="11" t="s">
        <v>262</v>
      </c>
      <c r="C32" s="11" t="s">
        <v>244</v>
      </c>
      <c r="D32" s="11"/>
      <c r="E32" s="11"/>
    </row>
    <row r="33" spans="1:5" x14ac:dyDescent="0.15">
      <c r="A33" s="6">
        <v>30</v>
      </c>
      <c r="B33" s="10" t="s">
        <v>263</v>
      </c>
      <c r="C33" s="10" t="s">
        <v>264</v>
      </c>
      <c r="D33" s="13">
        <f>D27+D28-D29-D30-D31-D32</f>
        <v>0</v>
      </c>
      <c r="E33" s="13" t="s">
        <v>265</v>
      </c>
    </row>
    <row r="34" spans="1:5" x14ac:dyDescent="0.15">
      <c r="A34" s="6">
        <v>31</v>
      </c>
      <c r="B34" s="11" t="s">
        <v>266</v>
      </c>
      <c r="C34" s="11" t="s">
        <v>267</v>
      </c>
      <c r="D34" s="11"/>
      <c r="E34" s="11"/>
    </row>
    <row r="35" spans="1:5" x14ac:dyDescent="0.15">
      <c r="A35" s="6">
        <v>32</v>
      </c>
      <c r="B35" s="10" t="s">
        <v>268</v>
      </c>
      <c r="C35" s="10" t="s">
        <v>269</v>
      </c>
      <c r="D35" s="10"/>
      <c r="E35" s="10"/>
    </row>
    <row r="36" spans="1:5" x14ac:dyDescent="0.15">
      <c r="A36" s="6">
        <v>33</v>
      </c>
      <c r="B36" s="11" t="s">
        <v>270</v>
      </c>
      <c r="C36" s="11" t="s">
        <v>271</v>
      </c>
      <c r="D36" s="11"/>
      <c r="E36" s="11"/>
    </row>
    <row r="37" spans="1:5" x14ac:dyDescent="0.15">
      <c r="A37" s="6">
        <v>34</v>
      </c>
      <c r="B37" s="10" t="s">
        <v>272</v>
      </c>
      <c r="C37" s="10" t="s">
        <v>273</v>
      </c>
      <c r="D37" s="10"/>
      <c r="E37" s="10"/>
    </row>
    <row r="38" spans="1:5" x14ac:dyDescent="0.15">
      <c r="A38" s="6">
        <v>35</v>
      </c>
      <c r="B38" s="11" t="s">
        <v>274</v>
      </c>
      <c r="C38" s="11" t="s">
        <v>275</v>
      </c>
      <c r="D38" s="11"/>
      <c r="E38" s="11"/>
    </row>
    <row r="39" spans="1:5" x14ac:dyDescent="0.15">
      <c r="A39" s="6">
        <v>36</v>
      </c>
      <c r="B39" s="10" t="s">
        <v>276</v>
      </c>
      <c r="C39" s="10" t="s">
        <v>277</v>
      </c>
      <c r="D39" s="10"/>
      <c r="E39" s="10"/>
    </row>
    <row r="40" spans="1:5" x14ac:dyDescent="0.15">
      <c r="A40" s="6">
        <v>37</v>
      </c>
      <c r="B40" s="11" t="s">
        <v>278</v>
      </c>
      <c r="C40" s="11" t="s">
        <v>279</v>
      </c>
      <c r="D40" s="11"/>
      <c r="E40" s="11"/>
    </row>
    <row r="41" spans="1:5" x14ac:dyDescent="0.15">
      <c r="A41" s="6">
        <v>38</v>
      </c>
      <c r="B41" s="10" t="s">
        <v>280</v>
      </c>
      <c r="C41" s="10" t="s">
        <v>281</v>
      </c>
      <c r="D41" s="10"/>
      <c r="E41" s="10"/>
    </row>
    <row r="42" spans="1:5" x14ac:dyDescent="0.15">
      <c r="A42" s="6">
        <v>39</v>
      </c>
      <c r="B42" s="11" t="s">
        <v>282</v>
      </c>
      <c r="C42" s="11" t="s">
        <v>283</v>
      </c>
      <c r="D42" s="11"/>
      <c r="E42" s="11"/>
    </row>
    <row r="43" spans="1:5" x14ac:dyDescent="0.15">
      <c r="A43" s="6">
        <v>40</v>
      </c>
      <c r="B43" s="10" t="s">
        <v>284</v>
      </c>
      <c r="C43" s="10" t="s">
        <v>285</v>
      </c>
      <c r="D43" s="10"/>
      <c r="E43" s="10"/>
    </row>
    <row r="44" spans="1:5" x14ac:dyDescent="0.15">
      <c r="A44" s="6">
        <v>41</v>
      </c>
      <c r="B44" s="11" t="s">
        <v>286</v>
      </c>
      <c r="C44" s="11" t="s">
        <v>287</v>
      </c>
      <c r="D44" s="11"/>
      <c r="E44" s="11"/>
    </row>
    <row r="45" spans="1:5" x14ac:dyDescent="0.15">
      <c r="A45" s="6">
        <v>42</v>
      </c>
      <c r="B45" s="10" t="s">
        <v>288</v>
      </c>
      <c r="C45" s="10" t="s">
        <v>289</v>
      </c>
      <c r="D45" s="10"/>
      <c r="E45" s="10"/>
    </row>
    <row r="46" spans="1:5" x14ac:dyDescent="0.15">
      <c r="A46" s="6">
        <v>43</v>
      </c>
      <c r="B46" s="11" t="s">
        <v>290</v>
      </c>
      <c r="C46" s="11" t="s">
        <v>291</v>
      </c>
      <c r="D46" s="11"/>
      <c r="E46" s="11"/>
    </row>
    <row r="47" spans="1:5" x14ac:dyDescent="0.15">
      <c r="A47" s="6">
        <v>44</v>
      </c>
      <c r="B47" s="10" t="s">
        <v>292</v>
      </c>
      <c r="C47" s="10" t="s">
        <v>293</v>
      </c>
      <c r="D47" s="10"/>
      <c r="E47" s="10"/>
    </row>
    <row r="48" spans="1:5" x14ac:dyDescent="0.15">
      <c r="A48" s="6">
        <v>45</v>
      </c>
      <c r="B48" s="11" t="s">
        <v>294</v>
      </c>
      <c r="C48" s="11" t="s">
        <v>295</v>
      </c>
      <c r="D48" s="11"/>
      <c r="E48" s="11"/>
    </row>
    <row r="49" spans="1:5" x14ac:dyDescent="0.15">
      <c r="A49" s="6">
        <v>46</v>
      </c>
      <c r="B49" s="10" t="s">
        <v>296</v>
      </c>
      <c r="C49" s="10" t="s">
        <v>297</v>
      </c>
      <c r="D49" s="10"/>
      <c r="E49" s="10"/>
    </row>
    <row r="50" spans="1:5" x14ac:dyDescent="0.15">
      <c r="A50" s="6">
        <v>47</v>
      </c>
      <c r="B50" s="11" t="s">
        <v>298</v>
      </c>
      <c r="C50" s="11" t="s">
        <v>299</v>
      </c>
      <c r="D50" s="11"/>
      <c r="E50" s="11"/>
    </row>
    <row r="51" spans="1:5" x14ac:dyDescent="0.15">
      <c r="A51" s="6">
        <v>48</v>
      </c>
      <c r="B51" s="10" t="s">
        <v>300</v>
      </c>
      <c r="C51" s="10" t="s">
        <v>301</v>
      </c>
      <c r="D51" s="10"/>
      <c r="E51" s="10"/>
    </row>
    <row r="52" spans="1:5" x14ac:dyDescent="0.15">
      <c r="A52" s="6">
        <v>49</v>
      </c>
      <c r="B52" s="11" t="s">
        <v>302</v>
      </c>
      <c r="C52" s="11" t="s">
        <v>303</v>
      </c>
      <c r="D52" s="12">
        <f>D33+D34+D35+D36+D38+D43-D45-D50</f>
        <v>0</v>
      </c>
      <c r="E52" s="12" t="s">
        <v>304</v>
      </c>
    </row>
    <row r="53" spans="1:5" x14ac:dyDescent="0.15">
      <c r="A53" s="6">
        <v>50</v>
      </c>
      <c r="B53" s="10" t="s">
        <v>305</v>
      </c>
      <c r="C53" s="10" t="s">
        <v>306</v>
      </c>
      <c r="D53" s="10"/>
      <c r="E53" s="10"/>
    </row>
    <row r="54" spans="1:5" x14ac:dyDescent="0.15">
      <c r="A54" s="6">
        <v>51</v>
      </c>
      <c r="B54" s="11" t="s">
        <v>307</v>
      </c>
      <c r="C54" s="11" t="s">
        <v>308</v>
      </c>
      <c r="D54" s="11"/>
      <c r="E54" s="11"/>
    </row>
    <row r="55" spans="1:5" x14ac:dyDescent="0.15">
      <c r="A55" s="6">
        <v>52</v>
      </c>
      <c r="B55" s="10" t="s">
        <v>309</v>
      </c>
      <c r="C55" s="10" t="s">
        <v>310</v>
      </c>
      <c r="D55" s="10"/>
      <c r="E55" s="10"/>
    </row>
    <row r="56" spans="1:5" x14ac:dyDescent="0.15">
      <c r="A56" s="6">
        <v>53</v>
      </c>
      <c r="B56" s="11" t="s">
        <v>311</v>
      </c>
      <c r="C56" s="11" t="s">
        <v>312</v>
      </c>
      <c r="D56" s="12">
        <f>D52-D53-D54+D55</f>
        <v>0</v>
      </c>
      <c r="E56" s="12" t="s">
        <v>313</v>
      </c>
    </row>
    <row r="57" spans="1:5" x14ac:dyDescent="0.15">
      <c r="A57" s="6">
        <v>54</v>
      </c>
      <c r="B57" s="10" t="s">
        <v>314</v>
      </c>
      <c r="C57" s="10" t="s">
        <v>315</v>
      </c>
      <c r="D57" s="10"/>
      <c r="E57" s="10"/>
    </row>
    <row r="58" spans="1:5" x14ac:dyDescent="0.15">
      <c r="A58" s="6">
        <v>55</v>
      </c>
      <c r="B58" s="11" t="s">
        <v>316</v>
      </c>
      <c r="C58" s="11" t="s">
        <v>317</v>
      </c>
      <c r="D58" s="11"/>
      <c r="E58" s="11"/>
    </row>
    <row r="59" spans="1:5" x14ac:dyDescent="0.15">
      <c r="A59" s="6">
        <v>56</v>
      </c>
      <c r="B59" s="10" t="s">
        <v>318</v>
      </c>
      <c r="C59" s="10" t="s">
        <v>319</v>
      </c>
      <c r="D59" s="10"/>
      <c r="E59" s="10"/>
    </row>
    <row r="60" spans="1:5" x14ac:dyDescent="0.15">
      <c r="A60" s="6"/>
      <c r="B60" s="28"/>
      <c r="C60" s="29"/>
      <c r="D60" s="29"/>
      <c r="E60" s="30"/>
    </row>
    <row r="61" spans="1:5" x14ac:dyDescent="0.15">
      <c r="A61" s="6">
        <v>58</v>
      </c>
      <c r="B61" s="11" t="s">
        <v>320</v>
      </c>
      <c r="C61" s="11" t="s">
        <v>321</v>
      </c>
      <c r="D61" s="12">
        <f>SUM(D56:D59)</f>
        <v>0</v>
      </c>
      <c r="E61" s="12" t="s">
        <v>322</v>
      </c>
    </row>
    <row r="62" spans="1:5" x14ac:dyDescent="0.15">
      <c r="A62" s="6">
        <v>59</v>
      </c>
      <c r="B62" s="10" t="s">
        <v>323</v>
      </c>
      <c r="C62" s="10" t="s">
        <v>324</v>
      </c>
      <c r="D62" s="10"/>
      <c r="E62" s="10"/>
    </row>
    <row r="63" spans="1:5" x14ac:dyDescent="0.15">
      <c r="A63" s="6">
        <v>60</v>
      </c>
      <c r="B63" s="11" t="s">
        <v>325</v>
      </c>
      <c r="C63" s="11" t="s">
        <v>326</v>
      </c>
      <c r="D63" s="11"/>
      <c r="E63" s="11"/>
    </row>
    <row r="64" spans="1:5" x14ac:dyDescent="0.15">
      <c r="A64" s="6">
        <v>61</v>
      </c>
      <c r="B64" s="10" t="s">
        <v>327</v>
      </c>
      <c r="C64" s="10" t="s">
        <v>328</v>
      </c>
      <c r="D64" s="10"/>
      <c r="E64" s="10"/>
    </row>
    <row r="65" spans="1:5" x14ac:dyDescent="0.15">
      <c r="A65" s="6">
        <v>62</v>
      </c>
      <c r="B65" s="11" t="s">
        <v>329</v>
      </c>
      <c r="C65" s="11" t="s">
        <v>330</v>
      </c>
      <c r="D65" s="11"/>
      <c r="E65" s="11"/>
    </row>
    <row r="66" spans="1:5" x14ac:dyDescent="0.15">
      <c r="A66" s="6">
        <v>63</v>
      </c>
      <c r="B66" s="10" t="s">
        <v>331</v>
      </c>
      <c r="C66" s="10" t="s">
        <v>332</v>
      </c>
      <c r="D66" s="10"/>
      <c r="E66" s="10"/>
    </row>
    <row r="67" spans="1:5" x14ac:dyDescent="0.15">
      <c r="A67" s="6">
        <v>64</v>
      </c>
      <c r="B67" s="11" t="s">
        <v>333</v>
      </c>
      <c r="C67" s="11" t="s">
        <v>334</v>
      </c>
      <c r="D67" s="11"/>
      <c r="E67" s="11"/>
    </row>
    <row r="68" spans="1:5" x14ac:dyDescent="0.15">
      <c r="A68" s="6">
        <v>65</v>
      </c>
      <c r="B68" s="10" t="s">
        <v>335</v>
      </c>
      <c r="C68" s="10" t="s">
        <v>336</v>
      </c>
      <c r="D68" s="10"/>
      <c r="E68" s="10"/>
    </row>
    <row r="69" spans="1:5" x14ac:dyDescent="0.15">
      <c r="A69" s="6">
        <v>66</v>
      </c>
      <c r="B69" s="11" t="s">
        <v>337</v>
      </c>
      <c r="C69" s="11" t="s">
        <v>338</v>
      </c>
      <c r="D69" s="11"/>
      <c r="E69" s="11"/>
    </row>
    <row r="70" spans="1:5" x14ac:dyDescent="0.15">
      <c r="A70" s="6">
        <v>67</v>
      </c>
      <c r="B70" s="10" t="s">
        <v>339</v>
      </c>
      <c r="C70" s="10" t="s">
        <v>340</v>
      </c>
      <c r="D70" s="10"/>
      <c r="E70" s="10"/>
    </row>
    <row r="71" spans="1:5" x14ac:dyDescent="0.15">
      <c r="A71" s="6">
        <v>68</v>
      </c>
      <c r="B71" s="11" t="s">
        <v>341</v>
      </c>
      <c r="C71" s="11" t="s">
        <v>342</v>
      </c>
      <c r="D71" s="12">
        <f>D61-SUM(D62:D70)</f>
        <v>0</v>
      </c>
      <c r="E71" s="12" t="s">
        <v>343</v>
      </c>
    </row>
    <row r="72" spans="1:5" x14ac:dyDescent="0.15">
      <c r="A72" s="6">
        <v>69</v>
      </c>
      <c r="B72" s="10" t="s">
        <v>344</v>
      </c>
      <c r="C72" s="10" t="s">
        <v>345</v>
      </c>
      <c r="D72" s="10"/>
      <c r="E72" s="10"/>
    </row>
    <row r="73" spans="1:5" x14ac:dyDescent="0.15">
      <c r="A73" s="6">
        <v>70</v>
      </c>
      <c r="B73" s="11" t="s">
        <v>346</v>
      </c>
      <c r="C73" s="11" t="s">
        <v>347</v>
      </c>
      <c r="D73" s="11"/>
      <c r="E73" s="11"/>
    </row>
    <row r="74" spans="1:5" x14ac:dyDescent="0.15">
      <c r="A74" s="6">
        <v>71</v>
      </c>
      <c r="B74" s="10" t="s">
        <v>348</v>
      </c>
      <c r="C74" s="10" t="s">
        <v>349</v>
      </c>
      <c r="D74" s="10"/>
      <c r="E74" s="10"/>
    </row>
    <row r="75" spans="1:5" x14ac:dyDescent="0.15">
      <c r="A75" s="6">
        <v>72</v>
      </c>
      <c r="B75" s="11" t="s">
        <v>350</v>
      </c>
      <c r="C75" s="11" t="s">
        <v>351</v>
      </c>
      <c r="D75" s="11"/>
      <c r="E75" s="11"/>
    </row>
    <row r="76" spans="1:5" x14ac:dyDescent="0.15">
      <c r="A76" s="6">
        <v>73</v>
      </c>
      <c r="B76" s="10" t="s">
        <v>352</v>
      </c>
      <c r="C76" s="10" t="s">
        <v>285</v>
      </c>
      <c r="D76" s="10"/>
      <c r="E76" s="10"/>
    </row>
    <row r="77" spans="1:5" x14ac:dyDescent="0.15">
      <c r="A77" s="6">
        <v>74</v>
      </c>
      <c r="B77" s="11" t="s">
        <v>353</v>
      </c>
      <c r="C77" s="11" t="s">
        <v>354</v>
      </c>
      <c r="D77" s="12">
        <f>D71-SUM(D72:D76)</f>
        <v>0</v>
      </c>
      <c r="E77" s="12" t="s">
        <v>355</v>
      </c>
    </row>
    <row r="78" spans="1:5" x14ac:dyDescent="0.15">
      <c r="A78" s="6">
        <v>75</v>
      </c>
      <c r="B78" s="10" t="s">
        <v>356</v>
      </c>
      <c r="C78" s="10" t="s">
        <v>357</v>
      </c>
      <c r="D78" s="10"/>
      <c r="E78" s="10"/>
    </row>
  </sheetData>
  <sheetProtection password="C782" sheet="1"/>
  <mergeCells count="4">
    <mergeCell ref="B3:E3"/>
    <mergeCell ref="B13:E13"/>
    <mergeCell ref="B60:E60"/>
    <mergeCell ref="B1:E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4.25" x14ac:dyDescent="0.15"/>
  <cols>
    <col min="1" max="1" width="3.5" style="7" bestFit="1" customWidth="1"/>
    <col min="2" max="2" width="12.375" style="7" bestFit="1" customWidth="1"/>
    <col min="3" max="3" width="43.375" style="7" bestFit="1" customWidth="1"/>
    <col min="4" max="4" width="18.5" style="7" customWidth="1"/>
    <col min="5" max="5" width="67.875" style="7" bestFit="1" customWidth="1"/>
    <col min="6" max="16384" width="9" style="7"/>
  </cols>
  <sheetData>
    <row r="1" spans="1:5" x14ac:dyDescent="0.15">
      <c r="A1" s="6"/>
      <c r="B1" s="25" t="s">
        <v>506</v>
      </c>
      <c r="C1" s="26"/>
      <c r="D1" s="26"/>
      <c r="E1" s="27"/>
    </row>
    <row r="2" spans="1:5" ht="15" x14ac:dyDescent="0.2">
      <c r="A2" s="6"/>
      <c r="B2" s="8" t="s">
        <v>0</v>
      </c>
      <c r="C2" s="8" t="s">
        <v>1</v>
      </c>
      <c r="D2" s="9" t="s">
        <v>768</v>
      </c>
      <c r="E2" s="8" t="s">
        <v>2</v>
      </c>
    </row>
    <row r="3" spans="1:5" x14ac:dyDescent="0.15">
      <c r="A3" s="6"/>
      <c r="B3" s="21" t="s">
        <v>3</v>
      </c>
      <c r="C3" s="22"/>
      <c r="D3" s="22"/>
      <c r="E3" s="22"/>
    </row>
    <row r="4" spans="1:5" x14ac:dyDescent="0.15">
      <c r="A4" s="6">
        <v>1</v>
      </c>
      <c r="B4" s="15" t="s">
        <v>363</v>
      </c>
      <c r="C4" s="15" t="s">
        <v>754</v>
      </c>
      <c r="D4" s="15"/>
      <c r="E4" s="15"/>
    </row>
    <row r="5" spans="1:5" x14ac:dyDescent="0.15">
      <c r="A5" s="6">
        <v>2</v>
      </c>
      <c r="B5" s="16" t="s">
        <v>359</v>
      </c>
      <c r="C5" s="16" t="s">
        <v>360</v>
      </c>
      <c r="D5" s="16"/>
      <c r="E5" s="16"/>
    </row>
    <row r="6" spans="1:5" x14ac:dyDescent="0.15">
      <c r="A6" s="6">
        <v>3</v>
      </c>
      <c r="B6" s="15" t="s">
        <v>361</v>
      </c>
      <c r="C6" s="15" t="s">
        <v>362</v>
      </c>
      <c r="D6" s="15"/>
      <c r="E6" s="15"/>
    </row>
    <row r="7" spans="1:5" x14ac:dyDescent="0.15">
      <c r="A7" s="6">
        <v>4</v>
      </c>
      <c r="B7" s="16" t="s">
        <v>366</v>
      </c>
      <c r="C7" s="16" t="s">
        <v>367</v>
      </c>
      <c r="D7" s="16"/>
      <c r="E7" s="16"/>
    </row>
    <row r="8" spans="1:5" x14ac:dyDescent="0.15">
      <c r="A8" s="6">
        <v>5</v>
      </c>
      <c r="B8" s="15" t="s">
        <v>364</v>
      </c>
      <c r="C8" s="15" t="s">
        <v>365</v>
      </c>
      <c r="D8" s="15"/>
      <c r="E8" s="15"/>
    </row>
    <row r="9" spans="1:5" x14ac:dyDescent="0.15">
      <c r="A9" s="6">
        <v>6</v>
      </c>
      <c r="B9" s="16" t="s">
        <v>374</v>
      </c>
      <c r="C9" s="16" t="s">
        <v>375</v>
      </c>
      <c r="D9" s="16"/>
      <c r="E9" s="16"/>
    </row>
    <row r="10" spans="1:5" x14ac:dyDescent="0.15">
      <c r="A10" s="6">
        <v>7</v>
      </c>
      <c r="B10" s="15" t="s">
        <v>752</v>
      </c>
      <c r="C10" s="15" t="s">
        <v>755</v>
      </c>
      <c r="D10" s="15"/>
      <c r="E10" s="15"/>
    </row>
    <row r="11" spans="1:5" x14ac:dyDescent="0.15">
      <c r="A11" s="6">
        <v>8</v>
      </c>
      <c r="B11" s="16" t="s">
        <v>368</v>
      </c>
      <c r="C11" s="16" t="s">
        <v>369</v>
      </c>
      <c r="D11" s="17" t="e">
        <f>D4/D5*100</f>
        <v>#DIV/0!</v>
      </c>
      <c r="E11" s="12" t="s">
        <v>370</v>
      </c>
    </row>
    <row r="12" spans="1:5" x14ac:dyDescent="0.15">
      <c r="A12" s="6">
        <v>9</v>
      </c>
      <c r="B12" s="15" t="s">
        <v>371</v>
      </c>
      <c r="C12" s="15" t="s">
        <v>372</v>
      </c>
      <c r="D12" s="18" t="e">
        <f>D6/D7*100</f>
        <v>#DIV/0!</v>
      </c>
      <c r="E12" s="18" t="s">
        <v>373</v>
      </c>
    </row>
    <row r="13" spans="1:5" x14ac:dyDescent="0.15">
      <c r="A13" s="6">
        <v>10</v>
      </c>
      <c r="B13" s="16" t="s">
        <v>376</v>
      </c>
      <c r="C13" s="16" t="s">
        <v>377</v>
      </c>
      <c r="D13" s="17" t="e">
        <f>D8/D9*100</f>
        <v>#DIV/0!</v>
      </c>
      <c r="E13" s="12" t="s">
        <v>378</v>
      </c>
    </row>
    <row r="14" spans="1:5" ht="16.350000000000001" customHeight="1" x14ac:dyDescent="0.15">
      <c r="A14" s="6"/>
      <c r="B14" s="21" t="s">
        <v>379</v>
      </c>
      <c r="C14" s="22"/>
      <c r="D14" s="22"/>
      <c r="E14" s="22"/>
    </row>
    <row r="15" spans="1:5" x14ac:dyDescent="0.15">
      <c r="A15" s="6">
        <v>12</v>
      </c>
      <c r="B15" s="11" t="s">
        <v>380</v>
      </c>
      <c r="C15" s="11" t="s">
        <v>381</v>
      </c>
      <c r="D15" s="11"/>
      <c r="E15" s="11"/>
    </row>
    <row r="16" spans="1:5" x14ac:dyDescent="0.15">
      <c r="A16" s="6">
        <v>13</v>
      </c>
      <c r="B16" s="10" t="s">
        <v>382</v>
      </c>
      <c r="C16" s="10" t="s">
        <v>383</v>
      </c>
      <c r="D16" s="10"/>
      <c r="E16" s="10"/>
    </row>
    <row r="17" spans="1:5" x14ac:dyDescent="0.15">
      <c r="A17" s="6">
        <v>14</v>
      </c>
      <c r="B17" s="11" t="s">
        <v>384</v>
      </c>
      <c r="C17" s="11" t="s">
        <v>385</v>
      </c>
      <c r="D17" s="11"/>
      <c r="E17" s="11"/>
    </row>
    <row r="18" spans="1:5" x14ac:dyDescent="0.15">
      <c r="A18" s="6">
        <v>15</v>
      </c>
      <c r="B18" s="10" t="s">
        <v>386</v>
      </c>
      <c r="C18" s="10" t="s">
        <v>387</v>
      </c>
      <c r="D18" s="13">
        <f>SUM(D15:D17)</f>
        <v>0</v>
      </c>
      <c r="E18" s="18" t="s">
        <v>388</v>
      </c>
    </row>
    <row r="19" spans="1:5" x14ac:dyDescent="0.15">
      <c r="A19" s="6">
        <v>16</v>
      </c>
      <c r="B19" s="11" t="s">
        <v>389</v>
      </c>
      <c r="C19" s="11" t="s">
        <v>390</v>
      </c>
      <c r="D19" s="11"/>
      <c r="E19" s="11"/>
    </row>
    <row r="20" spans="1:5" x14ac:dyDescent="0.15">
      <c r="A20" s="6">
        <v>17</v>
      </c>
      <c r="B20" s="10" t="s">
        <v>391</v>
      </c>
      <c r="C20" s="10" t="s">
        <v>392</v>
      </c>
      <c r="D20" s="10"/>
      <c r="E20" s="10"/>
    </row>
    <row r="21" spans="1:5" x14ac:dyDescent="0.15">
      <c r="A21" s="6">
        <v>18</v>
      </c>
      <c r="B21" s="11" t="s">
        <v>393</v>
      </c>
      <c r="C21" s="11" t="s">
        <v>394</v>
      </c>
      <c r="D21" s="11"/>
      <c r="E21" s="11"/>
    </row>
    <row r="22" spans="1:5" x14ac:dyDescent="0.15">
      <c r="A22" s="6">
        <v>19</v>
      </c>
      <c r="B22" s="10" t="s">
        <v>395</v>
      </c>
      <c r="C22" s="10" t="s">
        <v>396</v>
      </c>
      <c r="D22" s="10"/>
      <c r="E22" s="10"/>
    </row>
    <row r="23" spans="1:5" x14ac:dyDescent="0.15">
      <c r="A23" s="6">
        <v>20</v>
      </c>
      <c r="B23" s="11" t="s">
        <v>397</v>
      </c>
      <c r="C23" s="11" t="s">
        <v>398</v>
      </c>
      <c r="D23" s="12">
        <f>SUM(D19:D22)</f>
        <v>0</v>
      </c>
      <c r="E23" s="12" t="s">
        <v>399</v>
      </c>
    </row>
    <row r="24" spans="1:5" x14ac:dyDescent="0.15">
      <c r="A24" s="6">
        <v>21</v>
      </c>
      <c r="B24" s="10" t="s">
        <v>400</v>
      </c>
      <c r="C24" s="10" t="s">
        <v>401</v>
      </c>
      <c r="D24" s="13">
        <f>D18-D23</f>
        <v>0</v>
      </c>
      <c r="E24" s="18" t="s">
        <v>402</v>
      </c>
    </row>
    <row r="25" spans="1:5" ht="16.350000000000001" customHeight="1" x14ac:dyDescent="0.15">
      <c r="A25" s="6"/>
      <c r="B25" s="21" t="s">
        <v>403</v>
      </c>
      <c r="C25" s="22"/>
      <c r="D25" s="22"/>
      <c r="E25" s="22"/>
    </row>
    <row r="26" spans="1:5" x14ac:dyDescent="0.15">
      <c r="A26" s="6">
        <v>23</v>
      </c>
      <c r="B26" s="11" t="s">
        <v>404</v>
      </c>
      <c r="C26" s="11" t="s">
        <v>405</v>
      </c>
      <c r="D26" s="11"/>
      <c r="E26" s="11"/>
    </row>
    <row r="27" spans="1:5" x14ac:dyDescent="0.15">
      <c r="A27" s="6">
        <v>24</v>
      </c>
      <c r="B27" s="10" t="s">
        <v>406</v>
      </c>
      <c r="C27" s="10" t="s">
        <v>407</v>
      </c>
      <c r="D27" s="10"/>
      <c r="E27" s="10"/>
    </row>
    <row r="28" spans="1:5" x14ac:dyDescent="0.15">
      <c r="A28" s="6">
        <v>25</v>
      </c>
      <c r="B28" s="11" t="s">
        <v>408</v>
      </c>
      <c r="C28" s="11" t="s">
        <v>409</v>
      </c>
      <c r="D28" s="11"/>
      <c r="E28" s="11"/>
    </row>
    <row r="29" spans="1:5" x14ac:dyDescent="0.15">
      <c r="A29" s="6">
        <v>26</v>
      </c>
      <c r="B29" s="10" t="s">
        <v>410</v>
      </c>
      <c r="C29" s="10" t="s">
        <v>411</v>
      </c>
      <c r="D29" s="10"/>
      <c r="E29" s="10"/>
    </row>
    <row r="30" spans="1:5" x14ac:dyDescent="0.15">
      <c r="A30" s="6">
        <v>27</v>
      </c>
      <c r="B30" s="11" t="s">
        <v>412</v>
      </c>
      <c r="C30" s="11" t="s">
        <v>387</v>
      </c>
      <c r="D30" s="12">
        <f>SUM(D26:D29)</f>
        <v>0</v>
      </c>
      <c r="E30" s="12" t="s">
        <v>413</v>
      </c>
    </row>
    <row r="31" spans="1:5" x14ac:dyDescent="0.15">
      <c r="A31" s="6">
        <v>28</v>
      </c>
      <c r="B31" s="10" t="s">
        <v>414</v>
      </c>
      <c r="C31" s="10" t="s">
        <v>415</v>
      </c>
      <c r="D31" s="10"/>
      <c r="E31" s="10"/>
    </row>
    <row r="32" spans="1:5" x14ac:dyDescent="0.15">
      <c r="A32" s="6">
        <v>29</v>
      </c>
      <c r="B32" s="11" t="s">
        <v>416</v>
      </c>
      <c r="C32" s="11" t="s">
        <v>417</v>
      </c>
      <c r="D32" s="11"/>
      <c r="E32" s="11"/>
    </row>
    <row r="33" spans="1:5" x14ac:dyDescent="0.15">
      <c r="A33" s="6">
        <v>30</v>
      </c>
      <c r="B33" s="10" t="s">
        <v>418</v>
      </c>
      <c r="C33" s="10" t="s">
        <v>419</v>
      </c>
      <c r="D33" s="10"/>
      <c r="E33" s="10"/>
    </row>
    <row r="34" spans="1:5" x14ac:dyDescent="0.15">
      <c r="A34" s="6">
        <v>31</v>
      </c>
      <c r="B34" s="11" t="s">
        <v>420</v>
      </c>
      <c r="C34" s="11" t="s">
        <v>398</v>
      </c>
      <c r="D34" s="12">
        <f>SUM(D31:D33)</f>
        <v>0</v>
      </c>
      <c r="E34" s="12" t="s">
        <v>421</v>
      </c>
    </row>
    <row r="35" spans="1:5" x14ac:dyDescent="0.15">
      <c r="A35" s="6">
        <v>32</v>
      </c>
      <c r="B35" s="10" t="s">
        <v>422</v>
      </c>
      <c r="C35" s="10" t="s">
        <v>423</v>
      </c>
      <c r="D35" s="13">
        <f>D30-D34</f>
        <v>0</v>
      </c>
      <c r="E35" s="18" t="s">
        <v>424</v>
      </c>
    </row>
    <row r="36" spans="1:5" ht="16.350000000000001" customHeight="1" x14ac:dyDescent="0.15">
      <c r="A36" s="6"/>
      <c r="B36" s="21" t="s">
        <v>425</v>
      </c>
      <c r="C36" s="22"/>
      <c r="D36" s="22"/>
      <c r="E36" s="22"/>
    </row>
    <row r="37" spans="1:5" x14ac:dyDescent="0.15">
      <c r="A37" s="6">
        <v>34</v>
      </c>
      <c r="B37" s="11" t="s">
        <v>426</v>
      </c>
      <c r="C37" s="11" t="s">
        <v>427</v>
      </c>
      <c r="D37" s="11"/>
      <c r="E37" s="11"/>
    </row>
    <row r="38" spans="1:5" x14ac:dyDescent="0.15">
      <c r="A38" s="6">
        <v>35</v>
      </c>
      <c r="B38" s="10" t="s">
        <v>428</v>
      </c>
      <c r="C38" s="10" t="s">
        <v>429</v>
      </c>
      <c r="D38" s="10"/>
      <c r="E38" s="10"/>
    </row>
    <row r="39" spans="1:5" x14ac:dyDescent="0.15">
      <c r="A39" s="6">
        <v>36</v>
      </c>
      <c r="B39" s="11" t="s">
        <v>430</v>
      </c>
      <c r="C39" s="11" t="s">
        <v>431</v>
      </c>
      <c r="D39" s="11"/>
      <c r="E39" s="11"/>
    </row>
    <row r="40" spans="1:5" x14ac:dyDescent="0.15">
      <c r="A40" s="6">
        <v>37</v>
      </c>
      <c r="B40" s="10" t="s">
        <v>432</v>
      </c>
      <c r="C40" s="10" t="s">
        <v>387</v>
      </c>
      <c r="D40" s="13">
        <f>SUM(D37:D39)</f>
        <v>0</v>
      </c>
      <c r="E40" s="18" t="s">
        <v>433</v>
      </c>
    </row>
    <row r="41" spans="1:5" x14ac:dyDescent="0.15">
      <c r="A41" s="6">
        <v>38</v>
      </c>
      <c r="B41" s="11" t="s">
        <v>434</v>
      </c>
      <c r="C41" s="11" t="s">
        <v>435</v>
      </c>
      <c r="D41" s="11"/>
      <c r="E41" s="11"/>
    </row>
    <row r="42" spans="1:5" x14ac:dyDescent="0.15">
      <c r="A42" s="6">
        <v>39</v>
      </c>
      <c r="B42" s="10" t="s">
        <v>436</v>
      </c>
      <c r="C42" s="10" t="s">
        <v>437</v>
      </c>
      <c r="D42" s="10"/>
      <c r="E42" s="10"/>
    </row>
    <row r="43" spans="1:5" x14ac:dyDescent="0.15">
      <c r="A43" s="6">
        <v>40</v>
      </c>
      <c r="B43" s="11" t="s">
        <v>438</v>
      </c>
      <c r="C43" s="11" t="s">
        <v>439</v>
      </c>
      <c r="D43" s="11"/>
      <c r="E43" s="11"/>
    </row>
    <row r="44" spans="1:5" x14ac:dyDescent="0.15">
      <c r="A44" s="6">
        <v>41</v>
      </c>
      <c r="B44" s="10" t="s">
        <v>440</v>
      </c>
      <c r="C44" s="10" t="s">
        <v>398</v>
      </c>
      <c r="D44" s="13">
        <f>SUM(D41:D43)</f>
        <v>0</v>
      </c>
      <c r="E44" s="18" t="s">
        <v>441</v>
      </c>
    </row>
    <row r="45" spans="1:5" x14ac:dyDescent="0.15">
      <c r="A45" s="6">
        <v>42</v>
      </c>
      <c r="B45" s="11" t="s">
        <v>442</v>
      </c>
      <c r="C45" s="11" t="s">
        <v>443</v>
      </c>
      <c r="D45" s="12">
        <f>D40-D44</f>
        <v>0</v>
      </c>
      <c r="E45" s="12" t="s">
        <v>444</v>
      </c>
    </row>
    <row r="46" spans="1:5" ht="16.350000000000001" customHeight="1" x14ac:dyDescent="0.15">
      <c r="A46" s="6"/>
      <c r="B46" s="21" t="s">
        <v>445</v>
      </c>
      <c r="C46" s="22"/>
      <c r="D46" s="22"/>
      <c r="E46" s="22"/>
    </row>
    <row r="47" spans="1:5" x14ac:dyDescent="0.15">
      <c r="A47" s="6">
        <v>44</v>
      </c>
      <c r="B47" s="10" t="s">
        <v>446</v>
      </c>
      <c r="C47" s="10" t="s">
        <v>447</v>
      </c>
      <c r="D47" s="10"/>
      <c r="E47" s="10"/>
    </row>
    <row r="48" spans="1:5" ht="16.350000000000001" customHeight="1" x14ac:dyDescent="0.15">
      <c r="A48" s="6"/>
      <c r="B48" s="21" t="s">
        <v>448</v>
      </c>
      <c r="C48" s="22"/>
      <c r="D48" s="22"/>
      <c r="E48" s="22"/>
    </row>
    <row r="49" spans="1:5" x14ac:dyDescent="0.15">
      <c r="A49" s="6">
        <v>46</v>
      </c>
      <c r="B49" s="11" t="s">
        <v>449</v>
      </c>
      <c r="C49" s="11" t="s">
        <v>450</v>
      </c>
      <c r="D49" s="12">
        <f>D24+D35+D45+D47</f>
        <v>0</v>
      </c>
      <c r="E49" s="12" t="s">
        <v>451</v>
      </c>
    </row>
    <row r="50" spans="1:5" ht="16.350000000000001" customHeight="1" x14ac:dyDescent="0.15">
      <c r="A50" s="6"/>
      <c r="B50" s="21" t="s">
        <v>452</v>
      </c>
      <c r="C50" s="22"/>
      <c r="D50" s="22"/>
      <c r="E50" s="22"/>
    </row>
    <row r="51" spans="1:5" x14ac:dyDescent="0.15">
      <c r="A51" s="6">
        <v>48</v>
      </c>
      <c r="B51" s="10" t="s">
        <v>453</v>
      </c>
      <c r="C51" s="10" t="s">
        <v>454</v>
      </c>
      <c r="D51" s="10"/>
      <c r="E51" s="10"/>
    </row>
    <row r="52" spans="1:5" x14ac:dyDescent="0.15">
      <c r="A52" s="6">
        <v>49</v>
      </c>
      <c r="B52" s="11" t="s">
        <v>455</v>
      </c>
      <c r="C52" s="11" t="s">
        <v>456</v>
      </c>
      <c r="D52" s="11"/>
      <c r="E52" s="11"/>
    </row>
    <row r="53" spans="1:5" x14ac:dyDescent="0.15">
      <c r="A53" s="6">
        <v>50</v>
      </c>
      <c r="B53" s="10" t="s">
        <v>457</v>
      </c>
      <c r="C53" s="10" t="s">
        <v>458</v>
      </c>
      <c r="D53" s="10"/>
      <c r="E53" s="10"/>
    </row>
    <row r="54" spans="1:5" x14ac:dyDescent="0.15">
      <c r="A54" s="6">
        <v>51</v>
      </c>
      <c r="B54" s="11" t="s">
        <v>459</v>
      </c>
      <c r="C54" s="11" t="s">
        <v>460</v>
      </c>
      <c r="D54" s="11"/>
      <c r="E54" s="11"/>
    </row>
    <row r="55" spans="1:5" x14ac:dyDescent="0.15">
      <c r="A55" s="6">
        <v>52</v>
      </c>
      <c r="B55" s="10" t="s">
        <v>461</v>
      </c>
      <c r="C55" s="10" t="s">
        <v>462</v>
      </c>
      <c r="D55" s="10"/>
      <c r="E55" s="10"/>
    </row>
    <row r="56" spans="1:5" x14ac:dyDescent="0.15">
      <c r="A56" s="6">
        <v>53</v>
      </c>
      <c r="B56" s="11" t="s">
        <v>463</v>
      </c>
      <c r="C56" s="11" t="s">
        <v>464</v>
      </c>
      <c r="D56" s="11"/>
      <c r="E56" s="11"/>
    </row>
    <row r="57" spans="1:5" x14ac:dyDescent="0.15">
      <c r="A57" s="6">
        <v>54</v>
      </c>
      <c r="B57" s="10" t="s">
        <v>465</v>
      </c>
      <c r="C57" s="10" t="s">
        <v>466</v>
      </c>
      <c r="D57" s="10"/>
      <c r="E57" s="10"/>
    </row>
    <row r="58" spans="1:5" ht="22.5" x14ac:dyDescent="0.15">
      <c r="A58" s="6">
        <v>55</v>
      </c>
      <c r="B58" s="11" t="s">
        <v>467</v>
      </c>
      <c r="C58" s="11" t="s">
        <v>468</v>
      </c>
      <c r="D58" s="11"/>
      <c r="E58" s="11"/>
    </row>
    <row r="59" spans="1:5" x14ac:dyDescent="0.15">
      <c r="A59" s="6">
        <v>56</v>
      </c>
      <c r="B59" s="10" t="s">
        <v>469</v>
      </c>
      <c r="C59" s="10" t="s">
        <v>470</v>
      </c>
      <c r="D59" s="10"/>
      <c r="E59" s="10"/>
    </row>
    <row r="60" spans="1:5" x14ac:dyDescent="0.15">
      <c r="A60" s="6">
        <v>57</v>
      </c>
      <c r="B60" s="11" t="s">
        <v>471</v>
      </c>
      <c r="C60" s="11" t="s">
        <v>472</v>
      </c>
      <c r="D60" s="11"/>
      <c r="E60" s="11"/>
    </row>
    <row r="61" spans="1:5" x14ac:dyDescent="0.15">
      <c r="A61" s="6">
        <v>58</v>
      </c>
      <c r="B61" s="10" t="s">
        <v>473</v>
      </c>
      <c r="C61" s="10" t="s">
        <v>474</v>
      </c>
      <c r="D61" s="10"/>
      <c r="E61" s="10"/>
    </row>
    <row r="62" spans="1:5" x14ac:dyDescent="0.15">
      <c r="A62" s="6">
        <v>59</v>
      </c>
      <c r="B62" s="11" t="s">
        <v>475</v>
      </c>
      <c r="C62" s="11" t="s">
        <v>476</v>
      </c>
      <c r="D62" s="11"/>
      <c r="E62" s="11"/>
    </row>
    <row r="63" spans="1:5" x14ac:dyDescent="0.15">
      <c r="A63" s="6">
        <v>60</v>
      </c>
      <c r="B63" s="10" t="s">
        <v>477</v>
      </c>
      <c r="C63" s="10" t="s">
        <v>478</v>
      </c>
      <c r="D63" s="10"/>
      <c r="E63" s="10"/>
    </row>
    <row r="64" spans="1:5" x14ac:dyDescent="0.15">
      <c r="A64" s="6">
        <v>61</v>
      </c>
      <c r="B64" s="11" t="s">
        <v>479</v>
      </c>
      <c r="C64" s="11" t="s">
        <v>480</v>
      </c>
      <c r="D64" s="11"/>
      <c r="E64" s="11"/>
    </row>
    <row r="65" spans="1:5" x14ac:dyDescent="0.15">
      <c r="A65" s="6">
        <v>62</v>
      </c>
      <c r="B65" s="10" t="s">
        <v>481</v>
      </c>
      <c r="C65" s="10" t="s">
        <v>482</v>
      </c>
      <c r="D65" s="10"/>
      <c r="E65" s="10"/>
    </row>
    <row r="66" spans="1:5" x14ac:dyDescent="0.15">
      <c r="A66" s="6">
        <v>63</v>
      </c>
      <c r="B66" s="11" t="s">
        <v>483</v>
      </c>
      <c r="C66" s="11" t="s">
        <v>484</v>
      </c>
      <c r="D66" s="11"/>
      <c r="E66" s="11"/>
    </row>
    <row r="67" spans="1:5" x14ac:dyDescent="0.15">
      <c r="A67" s="6">
        <v>64</v>
      </c>
      <c r="B67" s="10" t="s">
        <v>485</v>
      </c>
      <c r="C67" s="10" t="s">
        <v>401</v>
      </c>
      <c r="D67" s="13">
        <f>SUM(D51:D66)</f>
        <v>0</v>
      </c>
      <c r="E67" s="18" t="s">
        <v>486</v>
      </c>
    </row>
    <row r="68" spans="1:5" ht="16.350000000000001" customHeight="1" x14ac:dyDescent="0.15">
      <c r="A68" s="6"/>
      <c r="B68" s="21" t="s">
        <v>487</v>
      </c>
      <c r="C68" s="22"/>
      <c r="D68" s="22"/>
      <c r="E68" s="22"/>
    </row>
    <row r="69" spans="1:5" x14ac:dyDescent="0.15">
      <c r="A69" s="6">
        <v>66</v>
      </c>
      <c r="B69" s="11" t="s">
        <v>488</v>
      </c>
      <c r="C69" s="11" t="s">
        <v>489</v>
      </c>
      <c r="D69" s="11"/>
      <c r="E69" s="11"/>
    </row>
    <row r="70" spans="1:5" x14ac:dyDescent="0.15">
      <c r="A70" s="6">
        <v>67</v>
      </c>
      <c r="B70" s="10" t="s">
        <v>490</v>
      </c>
      <c r="C70" s="10" t="s">
        <v>491</v>
      </c>
      <c r="D70" s="10"/>
      <c r="E70" s="10"/>
    </row>
    <row r="71" spans="1:5" x14ac:dyDescent="0.15">
      <c r="A71" s="6">
        <v>68</v>
      </c>
      <c r="B71" s="11" t="s">
        <v>492</v>
      </c>
      <c r="C71" s="11" t="s">
        <v>493</v>
      </c>
      <c r="D71" s="11"/>
      <c r="E71" s="11"/>
    </row>
    <row r="72" spans="1:5" x14ac:dyDescent="0.15">
      <c r="A72" s="6">
        <v>69</v>
      </c>
      <c r="B72" s="10" t="s">
        <v>494</v>
      </c>
      <c r="C72" s="10" t="s">
        <v>484</v>
      </c>
      <c r="D72" s="10"/>
      <c r="E72" s="10"/>
    </row>
    <row r="73" spans="1:5" ht="16.350000000000001" customHeight="1" x14ac:dyDescent="0.15">
      <c r="A73" s="6"/>
      <c r="B73" s="21" t="s">
        <v>495</v>
      </c>
      <c r="C73" s="22"/>
      <c r="D73" s="22"/>
      <c r="E73" s="22"/>
    </row>
    <row r="74" spans="1:5" x14ac:dyDescent="0.15">
      <c r="A74" s="6">
        <v>71</v>
      </c>
      <c r="B74" s="11" t="s">
        <v>496</v>
      </c>
      <c r="C74" s="11" t="s">
        <v>497</v>
      </c>
      <c r="D74" s="11"/>
      <c r="E74" s="11"/>
    </row>
    <row r="75" spans="1:5" x14ac:dyDescent="0.15">
      <c r="A75" s="6">
        <v>72</v>
      </c>
      <c r="B75" s="10" t="s">
        <v>498</v>
      </c>
      <c r="C75" s="10" t="s">
        <v>499</v>
      </c>
      <c r="D75" s="10"/>
      <c r="E75" s="10"/>
    </row>
    <row r="76" spans="1:5" x14ac:dyDescent="0.15">
      <c r="A76" s="6">
        <v>73</v>
      </c>
      <c r="B76" s="11" t="s">
        <v>500</v>
      </c>
      <c r="C76" s="11" t="s">
        <v>501</v>
      </c>
      <c r="D76" s="11"/>
      <c r="E76" s="11"/>
    </row>
    <row r="77" spans="1:5" x14ac:dyDescent="0.15">
      <c r="A77" s="6">
        <v>74</v>
      </c>
      <c r="B77" s="10" t="s">
        <v>502</v>
      </c>
      <c r="C77" s="10" t="s">
        <v>503</v>
      </c>
      <c r="D77" s="10"/>
      <c r="E77" s="10"/>
    </row>
    <row r="78" spans="1:5" x14ac:dyDescent="0.15">
      <c r="A78" s="6">
        <v>75</v>
      </c>
      <c r="B78" s="11" t="s">
        <v>504</v>
      </c>
      <c r="C78" s="11" t="s">
        <v>450</v>
      </c>
      <c r="D78" s="12">
        <f>D74-D75+D76-D77</f>
        <v>0</v>
      </c>
      <c r="E78" s="12" t="s">
        <v>505</v>
      </c>
    </row>
  </sheetData>
  <sheetProtection password="C782" sheet="1"/>
  <mergeCells count="10">
    <mergeCell ref="B73:E73"/>
    <mergeCell ref="B1:E1"/>
    <mergeCell ref="B3:E3"/>
    <mergeCell ref="B14:E14"/>
    <mergeCell ref="B25:E25"/>
    <mergeCell ref="B36:E36"/>
    <mergeCell ref="B46:E46"/>
    <mergeCell ref="B48:E48"/>
    <mergeCell ref="B50:E50"/>
    <mergeCell ref="B68:E68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/>
  </sheetViews>
  <sheetFormatPr defaultRowHeight="14.25" x14ac:dyDescent="0.15"/>
  <cols>
    <col min="1" max="1" width="3.5" style="7" bestFit="1" customWidth="1"/>
    <col min="2" max="2" width="10.25" style="7" bestFit="1" customWidth="1"/>
    <col min="3" max="3" width="29.375" style="7" bestFit="1" customWidth="1"/>
    <col min="4" max="5" width="29.625" style="7" bestFit="1" customWidth="1"/>
    <col min="6" max="16384" width="9" style="7"/>
  </cols>
  <sheetData>
    <row r="1" spans="1:5" x14ac:dyDescent="0.15">
      <c r="A1" s="6"/>
      <c r="B1" s="25" t="s">
        <v>762</v>
      </c>
      <c r="C1" s="26"/>
      <c r="D1" s="26"/>
      <c r="E1" s="27"/>
    </row>
    <row r="2" spans="1:5" ht="15" x14ac:dyDescent="0.2">
      <c r="A2" s="6"/>
      <c r="B2" s="8" t="s">
        <v>0</v>
      </c>
      <c r="C2" s="8" t="s">
        <v>1</v>
      </c>
      <c r="D2" s="9" t="s">
        <v>767</v>
      </c>
      <c r="E2" s="8" t="s">
        <v>2</v>
      </c>
    </row>
    <row r="3" spans="1:5" ht="16.350000000000001" customHeight="1" x14ac:dyDescent="0.15">
      <c r="A3" s="6"/>
      <c r="B3" s="28" t="s">
        <v>507</v>
      </c>
      <c r="C3" s="29"/>
      <c r="D3" s="29"/>
      <c r="E3" s="29"/>
    </row>
    <row r="4" spans="1:5" x14ac:dyDescent="0.15">
      <c r="A4" s="6">
        <v>1</v>
      </c>
      <c r="B4" s="10" t="s">
        <v>508</v>
      </c>
      <c r="C4" s="10" t="s">
        <v>509</v>
      </c>
      <c r="D4" s="13">
        <f>损益表!D18</f>
        <v>0</v>
      </c>
      <c r="E4" s="13" t="s">
        <v>232</v>
      </c>
    </row>
    <row r="5" spans="1:5" x14ac:dyDescent="0.15">
      <c r="A5" s="6">
        <v>2</v>
      </c>
      <c r="B5" s="11" t="s">
        <v>510</v>
      </c>
      <c r="C5" s="11" t="s">
        <v>511</v>
      </c>
      <c r="D5" s="12">
        <f>资产负债表!D98</f>
        <v>0</v>
      </c>
      <c r="E5" s="12" t="s">
        <v>195</v>
      </c>
    </row>
    <row r="6" spans="1:5" ht="16.350000000000001" customHeight="1" x14ac:dyDescent="0.15">
      <c r="A6" s="6"/>
      <c r="B6" s="28" t="s">
        <v>527</v>
      </c>
      <c r="C6" s="29"/>
      <c r="D6" s="29"/>
      <c r="E6" s="29"/>
    </row>
    <row r="7" spans="1:5" x14ac:dyDescent="0.15">
      <c r="A7" s="6">
        <v>4</v>
      </c>
      <c r="B7" s="10" t="s">
        <v>528</v>
      </c>
      <c r="C7" s="10" t="s">
        <v>529</v>
      </c>
      <c r="D7" s="13">
        <f>损益表!D52</f>
        <v>0</v>
      </c>
      <c r="E7" s="13" t="s">
        <v>302</v>
      </c>
    </row>
    <row r="8" spans="1:5" x14ac:dyDescent="0.15">
      <c r="A8" s="6">
        <v>5</v>
      </c>
      <c r="B8" s="16" t="s">
        <v>530</v>
      </c>
      <c r="C8" s="16" t="s">
        <v>454</v>
      </c>
      <c r="D8" s="13">
        <f>损益表!D56</f>
        <v>0</v>
      </c>
      <c r="E8" s="17" t="s">
        <v>311</v>
      </c>
    </row>
    <row r="9" spans="1:5" x14ac:dyDescent="0.15">
      <c r="A9" s="6">
        <v>6</v>
      </c>
      <c r="B9" s="10" t="s">
        <v>531</v>
      </c>
      <c r="C9" s="10" t="s">
        <v>758</v>
      </c>
      <c r="D9" s="13" t="e">
        <f>损益表!D27/损益表!D18*100</f>
        <v>#DIV/0!</v>
      </c>
      <c r="E9" s="13" t="s">
        <v>532</v>
      </c>
    </row>
    <row r="10" spans="1:5" x14ac:dyDescent="0.15">
      <c r="A10" s="6">
        <v>7</v>
      </c>
      <c r="B10" s="16" t="s">
        <v>533</v>
      </c>
      <c r="C10" s="16" t="s">
        <v>534</v>
      </c>
      <c r="D10" s="17" t="e">
        <f>损益表!D27/损益表!D52*100</f>
        <v>#DIV/0!</v>
      </c>
      <c r="E10" s="17" t="s">
        <v>535</v>
      </c>
    </row>
    <row r="11" spans="1:5" x14ac:dyDescent="0.15">
      <c r="A11" s="6">
        <v>8</v>
      </c>
      <c r="B11" s="10" t="s">
        <v>536</v>
      </c>
      <c r="C11" s="10" t="s">
        <v>537</v>
      </c>
      <c r="D11" s="13" t="e">
        <f>损益表!D56/损益表!D14*100</f>
        <v>#DIV/0!</v>
      </c>
      <c r="E11" s="13" t="s">
        <v>538</v>
      </c>
    </row>
    <row r="12" spans="1:5" x14ac:dyDescent="0.15">
      <c r="A12" s="6">
        <v>9</v>
      </c>
      <c r="B12" s="16" t="s">
        <v>539</v>
      </c>
      <c r="C12" s="16" t="s">
        <v>540</v>
      </c>
      <c r="D12" s="17" t="e">
        <f>(损益表!D52+损益表!D31)/((资产负债表!D54+资产负债表!D8)/2)*100</f>
        <v>#DIV/0!</v>
      </c>
      <c r="E12" s="17" t="s">
        <v>541</v>
      </c>
    </row>
    <row r="13" spans="1:5" x14ac:dyDescent="0.15">
      <c r="A13" s="6">
        <v>10</v>
      </c>
      <c r="B13" s="10" t="s">
        <v>542</v>
      </c>
      <c r="C13" s="10" t="s">
        <v>543</v>
      </c>
      <c r="D13" s="13" t="e">
        <f>损益表!D56/((资产负债表!D98+资产负债表!D9)/2)*100</f>
        <v>#DIV/0!</v>
      </c>
      <c r="E13" s="13" t="s">
        <v>769</v>
      </c>
    </row>
    <row r="14" spans="1:5" x14ac:dyDescent="0.15">
      <c r="A14" s="6">
        <v>11</v>
      </c>
      <c r="B14" s="16" t="s">
        <v>544</v>
      </c>
      <c r="C14" s="16" t="s">
        <v>545</v>
      </c>
      <c r="D14" s="17" t="e">
        <f>损益表!D52/(损益表!D19+损益表!D22+损益表!D30+损益表!D31)*100</f>
        <v>#DIV/0!</v>
      </c>
      <c r="E14" s="17" t="s">
        <v>770</v>
      </c>
    </row>
    <row r="15" spans="1:5" ht="16.350000000000001" customHeight="1" x14ac:dyDescent="0.15">
      <c r="A15" s="6"/>
      <c r="B15" s="28" t="s">
        <v>549</v>
      </c>
      <c r="C15" s="29"/>
      <c r="D15" s="29"/>
      <c r="E15" s="29"/>
    </row>
    <row r="16" spans="1:5" x14ac:dyDescent="0.15">
      <c r="A16" s="6">
        <v>13</v>
      </c>
      <c r="B16" s="10" t="s">
        <v>550</v>
      </c>
      <c r="C16" s="10" t="s">
        <v>551</v>
      </c>
      <c r="D16" s="13" t="e">
        <f>损益表!D19/((资产负债表!D22+资产负债表!D4)/2)</f>
        <v>#DIV/0!</v>
      </c>
      <c r="E16" s="13" t="s">
        <v>771</v>
      </c>
    </row>
    <row r="17" spans="1:5" x14ac:dyDescent="0.15">
      <c r="A17" s="6">
        <v>14</v>
      </c>
      <c r="B17" s="11" t="s">
        <v>552</v>
      </c>
      <c r="C17" s="11" t="s">
        <v>553</v>
      </c>
      <c r="D17" s="12" t="e">
        <f>损益表!D18/((资产负债表!D16+资产负债表!D5)/2)</f>
        <v>#DIV/0!</v>
      </c>
      <c r="E17" s="12" t="s">
        <v>772</v>
      </c>
    </row>
    <row r="18" spans="1:5" x14ac:dyDescent="0.15">
      <c r="A18" s="6">
        <v>15</v>
      </c>
      <c r="B18" s="10" t="s">
        <v>554</v>
      </c>
      <c r="C18" s="10" t="s">
        <v>555</v>
      </c>
      <c r="D18" s="13" t="e">
        <f>损益表!D19/((资产负债表!D58+资产负债表!D6)/2)</f>
        <v>#DIV/0!</v>
      </c>
      <c r="E18" s="13" t="s">
        <v>776</v>
      </c>
    </row>
    <row r="19" spans="1:5" x14ac:dyDescent="0.15">
      <c r="A19" s="6">
        <v>16</v>
      </c>
      <c r="B19" s="11" t="s">
        <v>556</v>
      </c>
      <c r="C19" s="11" t="s">
        <v>557</v>
      </c>
      <c r="D19" s="12" t="e">
        <f>损益表!D18/((资产负债表!D29+资产负债表!D7)/2)</f>
        <v>#DIV/0!</v>
      </c>
      <c r="E19" s="12" t="s">
        <v>558</v>
      </c>
    </row>
    <row r="20" spans="1:5" x14ac:dyDescent="0.15">
      <c r="A20" s="6">
        <v>17</v>
      </c>
      <c r="B20" s="10" t="s">
        <v>559</v>
      </c>
      <c r="C20" s="10" t="s">
        <v>560</v>
      </c>
      <c r="D20" s="13" t="e">
        <f>损益表!D18/((资产负债表!D54+资产负债表!D8)/2)</f>
        <v>#DIV/0!</v>
      </c>
      <c r="E20" s="13" t="s">
        <v>561</v>
      </c>
    </row>
    <row r="21" spans="1:5" ht="16.350000000000001" customHeight="1" x14ac:dyDescent="0.15">
      <c r="A21" s="6"/>
      <c r="B21" s="28" t="s">
        <v>562</v>
      </c>
      <c r="C21" s="29"/>
      <c r="D21" s="29"/>
      <c r="E21" s="29"/>
    </row>
    <row r="22" spans="1:5" x14ac:dyDescent="0.15">
      <c r="A22" s="6">
        <v>19</v>
      </c>
      <c r="B22" s="11" t="s">
        <v>563</v>
      </c>
      <c r="C22" s="11" t="s">
        <v>564</v>
      </c>
      <c r="D22" s="12" t="e">
        <f>资产负债表!D29/资产负债表!D70*100</f>
        <v>#DIV/0!</v>
      </c>
      <c r="E22" s="12" t="s">
        <v>565</v>
      </c>
    </row>
    <row r="23" spans="1:5" x14ac:dyDescent="0.15">
      <c r="A23" s="6">
        <v>20</v>
      </c>
      <c r="B23" s="10" t="s">
        <v>566</v>
      </c>
      <c r="C23" s="10" t="s">
        <v>567</v>
      </c>
      <c r="D23" s="13" t="e">
        <f>(资产负债表!D29-资产负债表!D22)/资产负债表!D70*100</f>
        <v>#DIV/0!</v>
      </c>
      <c r="E23" s="13" t="s">
        <v>568</v>
      </c>
    </row>
    <row r="24" spans="1:5" x14ac:dyDescent="0.15">
      <c r="A24" s="6">
        <v>21</v>
      </c>
      <c r="B24" s="11" t="s">
        <v>569</v>
      </c>
      <c r="C24" s="11" t="s">
        <v>570</v>
      </c>
      <c r="D24" s="12" t="e">
        <f>(资产负债表!D11+资产负债表!D12)/资产负债表!D70*100</f>
        <v>#DIV/0!</v>
      </c>
      <c r="E24" s="12" t="s">
        <v>571</v>
      </c>
    </row>
    <row r="25" spans="1:5" x14ac:dyDescent="0.15">
      <c r="A25" s="6">
        <v>22</v>
      </c>
      <c r="B25" s="10" t="s">
        <v>572</v>
      </c>
      <c r="C25" s="10" t="s">
        <v>573</v>
      </c>
      <c r="D25" s="13" t="e">
        <f>(损益表!D52+损益表!D31)/损益表!D31</f>
        <v>#DIV/0!</v>
      </c>
      <c r="E25" s="13" t="s">
        <v>574</v>
      </c>
    </row>
    <row r="26" spans="1:5" x14ac:dyDescent="0.15">
      <c r="A26" s="6">
        <v>23</v>
      </c>
      <c r="B26" s="11" t="s">
        <v>575</v>
      </c>
      <c r="C26" s="11" t="s">
        <v>576</v>
      </c>
      <c r="D26" s="12" t="e">
        <f>(资产负债表!D98+资产负债表!D77)/(资产负债表!D44+资产负债表!D34)*100</f>
        <v>#DIV/0!</v>
      </c>
      <c r="E26" s="12" t="s">
        <v>775</v>
      </c>
    </row>
    <row r="27" spans="1:5" ht="16.350000000000001" customHeight="1" x14ac:dyDescent="0.15">
      <c r="A27" s="6"/>
      <c r="B27" s="28" t="s">
        <v>577</v>
      </c>
      <c r="C27" s="29"/>
      <c r="D27" s="29"/>
      <c r="E27" s="29"/>
    </row>
    <row r="28" spans="1:5" x14ac:dyDescent="0.15">
      <c r="A28" s="6">
        <v>25</v>
      </c>
      <c r="B28" s="10" t="s">
        <v>578</v>
      </c>
      <c r="C28" s="10" t="s">
        <v>579</v>
      </c>
      <c r="D28" s="13" t="e">
        <f>资产负债表!D79/资产负债表!D54*100</f>
        <v>#DIV/0!</v>
      </c>
      <c r="E28" s="13" t="s">
        <v>580</v>
      </c>
    </row>
    <row r="29" spans="1:5" x14ac:dyDescent="0.15">
      <c r="A29" s="6">
        <v>26</v>
      </c>
      <c r="B29" s="11" t="s">
        <v>581</v>
      </c>
      <c r="C29" s="11" t="s">
        <v>582</v>
      </c>
      <c r="D29" s="12" t="e">
        <f>(资产负债表!D79+损益表!D8)/(资产负债表!D54-资产负债表!D47-资产负债表!D45)*100</f>
        <v>#DIV/0!</v>
      </c>
      <c r="E29" s="12" t="s">
        <v>583</v>
      </c>
    </row>
    <row r="30" spans="1:5" ht="16.350000000000001" customHeight="1" x14ac:dyDescent="0.15">
      <c r="A30" s="6"/>
      <c r="B30" s="28" t="s">
        <v>584</v>
      </c>
      <c r="C30" s="29"/>
      <c r="D30" s="29"/>
      <c r="E30" s="29"/>
    </row>
    <row r="31" spans="1:5" x14ac:dyDescent="0.15">
      <c r="A31" s="6">
        <v>28</v>
      </c>
      <c r="B31" s="10" t="s">
        <v>585</v>
      </c>
      <c r="C31" s="10" t="s">
        <v>759</v>
      </c>
      <c r="D31" s="13" t="e">
        <f>现金流量表!D24/资产负债表!D70*100</f>
        <v>#DIV/0!</v>
      </c>
      <c r="E31" s="13" t="s">
        <v>586</v>
      </c>
    </row>
    <row r="32" spans="1:5" x14ac:dyDescent="0.15">
      <c r="A32" s="6">
        <v>29</v>
      </c>
      <c r="B32" s="11" t="s">
        <v>587</v>
      </c>
      <c r="C32" s="11" t="s">
        <v>588</v>
      </c>
      <c r="D32" s="12" t="e">
        <f>现金流量表!D24/(资产负债表!D70+资产负债表!D68)*100</f>
        <v>#DIV/0!</v>
      </c>
      <c r="E32" s="12" t="s">
        <v>589</v>
      </c>
    </row>
    <row r="33" spans="1:5" x14ac:dyDescent="0.15">
      <c r="A33" s="6">
        <v>30</v>
      </c>
      <c r="B33" s="10" t="s">
        <v>590</v>
      </c>
      <c r="C33" s="10" t="s">
        <v>760</v>
      </c>
      <c r="D33" s="13" t="e">
        <f>现金流量表!D24/资产负债表!D79*100</f>
        <v>#DIV/0!</v>
      </c>
      <c r="E33" s="13" t="s">
        <v>591</v>
      </c>
    </row>
    <row r="34" spans="1:5" x14ac:dyDescent="0.15">
      <c r="A34" s="6">
        <v>31</v>
      </c>
      <c r="B34" s="11" t="s">
        <v>592</v>
      </c>
      <c r="C34" s="11" t="s">
        <v>593</v>
      </c>
      <c r="D34" s="12" t="e">
        <f>现金流量表!D49/损益表!D56*100</f>
        <v>#DIV/0!</v>
      </c>
      <c r="E34" s="12" t="s">
        <v>594</v>
      </c>
    </row>
    <row r="35" spans="1:5" x14ac:dyDescent="0.15">
      <c r="A35" s="6">
        <v>32</v>
      </c>
      <c r="B35" s="10" t="s">
        <v>595</v>
      </c>
      <c r="C35" s="10" t="s">
        <v>596</v>
      </c>
      <c r="D35" s="13" t="e">
        <f>现金流量表!D24/损益表!D56</f>
        <v>#DIV/0!</v>
      </c>
      <c r="E35" s="13" t="s">
        <v>597</v>
      </c>
    </row>
    <row r="36" spans="1:5" x14ac:dyDescent="0.15">
      <c r="A36" s="6">
        <v>33</v>
      </c>
      <c r="B36" s="11" t="s">
        <v>598</v>
      </c>
      <c r="C36" s="11" t="s">
        <v>599</v>
      </c>
      <c r="D36" s="12" t="e">
        <f>现金流量表!D15/损益表!D18*100</f>
        <v>#DIV/0!</v>
      </c>
      <c r="E36" s="12" t="s">
        <v>600</v>
      </c>
    </row>
    <row r="37" spans="1:5" x14ac:dyDescent="0.15">
      <c r="A37" s="6">
        <v>34</v>
      </c>
      <c r="B37" s="10" t="s">
        <v>601</v>
      </c>
      <c r="C37" s="10" t="s">
        <v>602</v>
      </c>
      <c r="D37" s="13" t="e">
        <f>损益表!D9/现金流量表!D24*100</f>
        <v>#DIV/0!</v>
      </c>
      <c r="E37" s="13" t="s">
        <v>603</v>
      </c>
    </row>
    <row r="38" spans="1:5" x14ac:dyDescent="0.15">
      <c r="A38" s="6">
        <v>35</v>
      </c>
      <c r="B38" s="11" t="s">
        <v>604</v>
      </c>
      <c r="C38" s="11" t="s">
        <v>605</v>
      </c>
      <c r="D38" s="12" t="e">
        <f>(现金流量表!D18+现金流量表!D30+现金流量表!D40)/(现金流量表!D24+损益表!D10)*100</f>
        <v>#DIV/0!</v>
      </c>
      <c r="E38" s="12" t="s">
        <v>606</v>
      </c>
    </row>
    <row r="39" spans="1:5" ht="16.350000000000001" customHeight="1" x14ac:dyDescent="0.15">
      <c r="A39" s="6"/>
      <c r="B39" s="28" t="s">
        <v>527</v>
      </c>
      <c r="C39" s="29"/>
      <c r="D39" s="29"/>
      <c r="E39" s="29"/>
    </row>
    <row r="40" spans="1:5" x14ac:dyDescent="0.15">
      <c r="A40" s="6">
        <v>37</v>
      </c>
      <c r="B40" s="15" t="s">
        <v>546</v>
      </c>
      <c r="C40" s="15" t="s">
        <v>547</v>
      </c>
      <c r="D40" s="18" t="e">
        <f>损益表!D56/((资产负债表!D8+资产负债表!D54)/2)*100</f>
        <v>#DIV/0!</v>
      </c>
      <c r="E40" s="18" t="s">
        <v>548</v>
      </c>
    </row>
    <row r="41" spans="1:5" ht="16.350000000000001" customHeight="1" x14ac:dyDescent="0.15">
      <c r="A41" s="6"/>
      <c r="B41" s="28" t="s">
        <v>507</v>
      </c>
      <c r="C41" s="29"/>
      <c r="D41" s="29"/>
      <c r="E41" s="29"/>
    </row>
    <row r="42" spans="1:5" x14ac:dyDescent="0.15">
      <c r="A42" s="6">
        <v>39</v>
      </c>
      <c r="B42" s="11" t="s">
        <v>515</v>
      </c>
      <c r="C42" s="11" t="s">
        <v>516</v>
      </c>
      <c r="D42" s="12" t="e">
        <f>(损益表!D14-损益表!D11)/ABS(损益表!D11)*100</f>
        <v>#DIV/0!</v>
      </c>
      <c r="E42" s="12" t="s">
        <v>517</v>
      </c>
    </row>
    <row r="43" spans="1:5" x14ac:dyDescent="0.15">
      <c r="A43" s="6">
        <v>40</v>
      </c>
      <c r="B43" s="10" t="s">
        <v>518</v>
      </c>
      <c r="C43" s="10" t="s">
        <v>519</v>
      </c>
      <c r="D43" s="13" t="e">
        <f>(损益表!D56-损益表!D12)/ABS(损益表!D12)*100</f>
        <v>#DIV/0!</v>
      </c>
      <c r="E43" s="13" t="s">
        <v>520</v>
      </c>
    </row>
    <row r="44" spans="1:5" x14ac:dyDescent="0.15">
      <c r="A44" s="6">
        <v>41</v>
      </c>
      <c r="B44" s="11" t="s">
        <v>521</v>
      </c>
      <c r="C44" s="11" t="s">
        <v>522</v>
      </c>
      <c r="D44" s="12" t="e">
        <f>(资产负债表!D98-资产负债表!D9)/ABS(资产负债表!D9)*100</f>
        <v>#DIV/0!</v>
      </c>
      <c r="E44" s="12" t="s">
        <v>523</v>
      </c>
    </row>
    <row r="45" spans="1:5" x14ac:dyDescent="0.15">
      <c r="A45" s="6">
        <v>42</v>
      </c>
      <c r="B45" s="10" t="s">
        <v>524</v>
      </c>
      <c r="C45" s="10" t="s">
        <v>525</v>
      </c>
      <c r="D45" s="13" t="e">
        <f>资产负债表!D37/资产负债表!D35*100</f>
        <v>#DIV/0!</v>
      </c>
      <c r="E45" s="13" t="s">
        <v>526</v>
      </c>
    </row>
    <row r="46" spans="1:5" x14ac:dyDescent="0.15">
      <c r="A46" s="6">
        <v>43</v>
      </c>
      <c r="B46" s="16" t="s">
        <v>512</v>
      </c>
      <c r="C46" s="16" t="s">
        <v>513</v>
      </c>
      <c r="D46" s="17">
        <f>资产负债表!D54-资产负债表!D79-资产负债表!D43</f>
        <v>0</v>
      </c>
      <c r="E46" s="17" t="s">
        <v>514</v>
      </c>
    </row>
    <row r="47" spans="1:5" ht="16.350000000000001" customHeight="1" x14ac:dyDescent="0.15">
      <c r="A47" s="6"/>
      <c r="B47" s="28" t="s">
        <v>527</v>
      </c>
      <c r="C47" s="29"/>
      <c r="D47" s="29"/>
      <c r="E47" s="29"/>
    </row>
    <row r="48" spans="1:5" x14ac:dyDescent="0.15">
      <c r="A48" s="6">
        <v>45</v>
      </c>
      <c r="B48" s="10" t="s">
        <v>756</v>
      </c>
      <c r="C48" s="10" t="s">
        <v>757</v>
      </c>
      <c r="D48" s="10"/>
      <c r="E48" s="10"/>
    </row>
  </sheetData>
  <sheetProtection password="C782" sheet="1"/>
  <mergeCells count="10">
    <mergeCell ref="B47:E47"/>
    <mergeCell ref="B30:E30"/>
    <mergeCell ref="B27:E27"/>
    <mergeCell ref="B21:E21"/>
    <mergeCell ref="B15:E15"/>
    <mergeCell ref="B39:E39"/>
    <mergeCell ref="B3:E3"/>
    <mergeCell ref="B1:E1"/>
    <mergeCell ref="B6:E6"/>
    <mergeCell ref="B41:E4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zoomScaleNormal="100" workbookViewId="0"/>
  </sheetViews>
  <sheetFormatPr defaultRowHeight="14.25" x14ac:dyDescent="0.15"/>
  <cols>
    <col min="1" max="1" width="4.5" style="5" bestFit="1" customWidth="1"/>
    <col min="2" max="2" width="15" style="5" bestFit="1" customWidth="1"/>
    <col min="3" max="3" width="33" style="5" bestFit="1" customWidth="1"/>
    <col min="4" max="5" width="10.75" style="5" customWidth="1"/>
    <col min="6" max="16384" width="9" style="5"/>
  </cols>
  <sheetData>
    <row r="1" spans="1:5" x14ac:dyDescent="0.15">
      <c r="A1" s="4"/>
      <c r="B1" s="33" t="s">
        <v>751</v>
      </c>
      <c r="C1" s="34"/>
      <c r="D1" s="34"/>
      <c r="E1" s="34"/>
    </row>
    <row r="2" spans="1:5" ht="15" x14ac:dyDescent="0.2">
      <c r="A2" s="4"/>
      <c r="B2" s="1" t="s">
        <v>0</v>
      </c>
      <c r="C2" s="1" t="s">
        <v>1</v>
      </c>
      <c r="D2" s="19" t="s">
        <v>767</v>
      </c>
      <c r="E2" s="1" t="s">
        <v>2</v>
      </c>
    </row>
    <row r="3" spans="1:5" x14ac:dyDescent="0.15">
      <c r="A3" s="4"/>
      <c r="B3" s="31" t="s">
        <v>607</v>
      </c>
      <c r="C3" s="32"/>
      <c r="D3" s="32"/>
      <c r="E3" s="32"/>
    </row>
    <row r="4" spans="1:5" x14ac:dyDescent="0.15">
      <c r="A4" s="4">
        <v>1</v>
      </c>
      <c r="B4" s="2" t="s">
        <v>608</v>
      </c>
      <c r="C4" s="2" t="s">
        <v>17</v>
      </c>
      <c r="D4" s="2">
        <f>资产负债表!D11</f>
        <v>0</v>
      </c>
      <c r="E4" s="2" t="s">
        <v>16</v>
      </c>
    </row>
    <row r="5" spans="1:5" x14ac:dyDescent="0.15">
      <c r="A5" s="4">
        <v>2</v>
      </c>
      <c r="B5" s="3" t="s">
        <v>609</v>
      </c>
      <c r="C5" s="3" t="s">
        <v>19</v>
      </c>
      <c r="D5" s="3">
        <f>资产负债表!D12</f>
        <v>0</v>
      </c>
      <c r="E5" s="3" t="s">
        <v>18</v>
      </c>
    </row>
    <row r="6" spans="1:5" x14ac:dyDescent="0.15">
      <c r="A6" s="4">
        <v>3</v>
      </c>
      <c r="B6" s="2" t="s">
        <v>610</v>
      </c>
      <c r="C6" s="2" t="s">
        <v>21</v>
      </c>
      <c r="D6" s="2">
        <f>资产负债表!D13</f>
        <v>0</v>
      </c>
      <c r="E6" s="2" t="s">
        <v>20</v>
      </c>
    </row>
    <row r="7" spans="1:5" x14ac:dyDescent="0.15">
      <c r="A7" s="4">
        <v>4</v>
      </c>
      <c r="B7" s="3" t="s">
        <v>611</v>
      </c>
      <c r="C7" s="3" t="s">
        <v>25</v>
      </c>
      <c r="D7" s="3">
        <f>资产负债表!D15</f>
        <v>0</v>
      </c>
      <c r="E7" s="3" t="s">
        <v>24</v>
      </c>
    </row>
    <row r="8" spans="1:5" x14ac:dyDescent="0.15">
      <c r="A8" s="4">
        <v>5</v>
      </c>
      <c r="B8" s="2" t="s">
        <v>612</v>
      </c>
      <c r="C8" s="2" t="s">
        <v>27</v>
      </c>
      <c r="D8" s="2">
        <f>资产负债表!D16</f>
        <v>0</v>
      </c>
      <c r="E8" s="2" t="s">
        <v>26</v>
      </c>
    </row>
    <row r="9" spans="1:5" x14ac:dyDescent="0.15">
      <c r="A9" s="4">
        <v>6</v>
      </c>
      <c r="B9" s="3" t="s">
        <v>613</v>
      </c>
      <c r="C9" s="3" t="s">
        <v>29</v>
      </c>
      <c r="D9" s="3">
        <f>资产负债表!D17</f>
        <v>0</v>
      </c>
      <c r="E9" s="3" t="s">
        <v>28</v>
      </c>
    </row>
    <row r="10" spans="1:5" x14ac:dyDescent="0.15">
      <c r="A10" s="4">
        <v>7</v>
      </c>
      <c r="B10" s="2" t="s">
        <v>614</v>
      </c>
      <c r="C10" s="2" t="s">
        <v>31</v>
      </c>
      <c r="D10" s="2">
        <f>资产负债表!D18</f>
        <v>0</v>
      </c>
      <c r="E10" s="2" t="s">
        <v>30</v>
      </c>
    </row>
    <row r="11" spans="1:5" x14ac:dyDescent="0.15">
      <c r="A11" s="4">
        <v>8</v>
      </c>
      <c r="B11" s="3" t="s">
        <v>615</v>
      </c>
      <c r="C11" s="3" t="s">
        <v>39</v>
      </c>
      <c r="D11" s="3">
        <f>资产负债表!D22</f>
        <v>0</v>
      </c>
      <c r="E11" s="3" t="s">
        <v>38</v>
      </c>
    </row>
    <row r="12" spans="1:5" x14ac:dyDescent="0.15">
      <c r="A12" s="4">
        <v>9</v>
      </c>
      <c r="B12" s="2" t="s">
        <v>616</v>
      </c>
      <c r="C12" s="2" t="s">
        <v>45</v>
      </c>
      <c r="D12" s="2">
        <f>资产负债表!D25</f>
        <v>0</v>
      </c>
      <c r="E12" s="2" t="s">
        <v>44</v>
      </c>
    </row>
    <row r="13" spans="1:5" x14ac:dyDescent="0.15">
      <c r="A13" s="4">
        <v>10</v>
      </c>
      <c r="B13" s="3" t="s">
        <v>617</v>
      </c>
      <c r="C13" s="3" t="s">
        <v>49</v>
      </c>
      <c r="D13" s="3">
        <f>资产负债表!D27</f>
        <v>0</v>
      </c>
      <c r="E13" s="3" t="s">
        <v>48</v>
      </c>
    </row>
    <row r="14" spans="1:5" x14ac:dyDescent="0.15">
      <c r="A14" s="4">
        <v>11</v>
      </c>
      <c r="B14" s="2" t="s">
        <v>618</v>
      </c>
      <c r="C14" s="2" t="s">
        <v>51</v>
      </c>
      <c r="D14" s="2">
        <f>资产负债表!D28</f>
        <v>0</v>
      </c>
      <c r="E14" s="2" t="s">
        <v>50</v>
      </c>
    </row>
    <row r="15" spans="1:5" x14ac:dyDescent="0.15">
      <c r="A15" s="4">
        <v>12</v>
      </c>
      <c r="B15" s="3" t="s">
        <v>619</v>
      </c>
      <c r="C15" s="3" t="s">
        <v>53</v>
      </c>
      <c r="D15" s="3">
        <f>资产负债表!D29</f>
        <v>0</v>
      </c>
      <c r="E15" s="3" t="s">
        <v>52</v>
      </c>
    </row>
    <row r="16" spans="1:5" x14ac:dyDescent="0.15">
      <c r="A16" s="4">
        <v>13</v>
      </c>
      <c r="B16" s="2" t="s">
        <v>620</v>
      </c>
      <c r="C16" s="2" t="s">
        <v>58</v>
      </c>
      <c r="D16" s="2">
        <f>资产负债表!D31</f>
        <v>0</v>
      </c>
      <c r="E16" s="2" t="s">
        <v>57</v>
      </c>
    </row>
    <row r="17" spans="1:5" x14ac:dyDescent="0.15">
      <c r="A17" s="4">
        <v>14</v>
      </c>
      <c r="B17" s="3" t="s">
        <v>621</v>
      </c>
      <c r="C17" s="3" t="s">
        <v>622</v>
      </c>
      <c r="D17" s="3">
        <f>资产负债表!D32</f>
        <v>0</v>
      </c>
      <c r="E17" s="3" t="s">
        <v>59</v>
      </c>
    </row>
    <row r="18" spans="1:5" x14ac:dyDescent="0.15">
      <c r="A18" s="4">
        <v>15</v>
      </c>
      <c r="B18" s="2" t="s">
        <v>623</v>
      </c>
      <c r="C18" s="2" t="s">
        <v>64</v>
      </c>
      <c r="D18" s="2">
        <f>资产负债表!D34</f>
        <v>0</v>
      </c>
      <c r="E18" s="2" t="s">
        <v>63</v>
      </c>
    </row>
    <row r="19" spans="1:5" x14ac:dyDescent="0.15">
      <c r="A19" s="4">
        <v>16</v>
      </c>
      <c r="B19" s="3" t="s">
        <v>624</v>
      </c>
      <c r="C19" s="3" t="s">
        <v>67</v>
      </c>
      <c r="D19" s="3">
        <f>资产负债表!D35</f>
        <v>0</v>
      </c>
      <c r="E19" s="3" t="s">
        <v>66</v>
      </c>
    </row>
    <row r="20" spans="1:5" x14ac:dyDescent="0.15">
      <c r="A20" s="4">
        <v>17</v>
      </c>
      <c r="B20" s="2" t="s">
        <v>625</v>
      </c>
      <c r="C20" s="2" t="s">
        <v>69</v>
      </c>
      <c r="D20" s="2">
        <f>资产负债表!D36</f>
        <v>0</v>
      </c>
      <c r="E20" s="2" t="s">
        <v>68</v>
      </c>
    </row>
    <row r="21" spans="1:5" x14ac:dyDescent="0.15">
      <c r="A21" s="4">
        <v>18</v>
      </c>
      <c r="B21" s="3" t="s">
        <v>626</v>
      </c>
      <c r="C21" s="3" t="s">
        <v>71</v>
      </c>
      <c r="D21" s="3">
        <f>资产负债表!D37</f>
        <v>0</v>
      </c>
      <c r="E21" s="3" t="s">
        <v>70</v>
      </c>
    </row>
    <row r="22" spans="1:5" x14ac:dyDescent="0.15">
      <c r="A22" s="4">
        <v>19</v>
      </c>
      <c r="B22" s="2" t="s">
        <v>627</v>
      </c>
      <c r="C22" s="2" t="s">
        <v>74</v>
      </c>
      <c r="D22" s="2">
        <f>资产负债表!D38</f>
        <v>0</v>
      </c>
      <c r="E22" s="2" t="s">
        <v>73</v>
      </c>
    </row>
    <row r="23" spans="1:5" x14ac:dyDescent="0.15">
      <c r="A23" s="4">
        <v>20</v>
      </c>
      <c r="B23" s="3" t="s">
        <v>628</v>
      </c>
      <c r="C23" s="3" t="s">
        <v>76</v>
      </c>
      <c r="D23" s="3">
        <f>资产负债表!D39</f>
        <v>0</v>
      </c>
      <c r="E23" s="3" t="s">
        <v>75</v>
      </c>
    </row>
    <row r="24" spans="1:5" x14ac:dyDescent="0.15">
      <c r="A24" s="4">
        <v>21</v>
      </c>
      <c r="B24" s="2" t="s">
        <v>629</v>
      </c>
      <c r="C24" s="2" t="s">
        <v>87</v>
      </c>
      <c r="D24" s="2">
        <f>资产负债表!D44</f>
        <v>0</v>
      </c>
      <c r="E24" s="2" t="s">
        <v>86</v>
      </c>
    </row>
    <row r="25" spans="1:5" x14ac:dyDescent="0.15">
      <c r="A25" s="4">
        <v>22</v>
      </c>
      <c r="B25" s="3" t="s">
        <v>630</v>
      </c>
      <c r="C25" s="3" t="s">
        <v>89</v>
      </c>
      <c r="D25" s="3">
        <f>资产负债表!D45</f>
        <v>0</v>
      </c>
      <c r="E25" s="3" t="s">
        <v>88</v>
      </c>
    </row>
    <row r="26" spans="1:5" x14ac:dyDescent="0.15">
      <c r="A26" s="4">
        <v>23</v>
      </c>
      <c r="B26" s="2" t="s">
        <v>631</v>
      </c>
      <c r="C26" s="2" t="s">
        <v>93</v>
      </c>
      <c r="D26" s="2">
        <f>资产负债表!D47</f>
        <v>0</v>
      </c>
      <c r="E26" s="2" t="s">
        <v>92</v>
      </c>
    </row>
    <row r="27" spans="1:5" x14ac:dyDescent="0.15">
      <c r="A27" s="4">
        <v>24</v>
      </c>
      <c r="B27" s="3" t="s">
        <v>632</v>
      </c>
      <c r="C27" s="3" t="s">
        <v>99</v>
      </c>
      <c r="D27" s="3">
        <f>资产负债表!D50</f>
        <v>0</v>
      </c>
      <c r="E27" s="3" t="s">
        <v>98</v>
      </c>
    </row>
    <row r="28" spans="1:5" x14ac:dyDescent="0.15">
      <c r="A28" s="4">
        <v>25</v>
      </c>
      <c r="B28" s="2" t="s">
        <v>633</v>
      </c>
      <c r="C28" s="2" t="s">
        <v>103</v>
      </c>
      <c r="D28" s="2">
        <f>资产负债表!D52</f>
        <v>0</v>
      </c>
      <c r="E28" s="2" t="s">
        <v>102</v>
      </c>
    </row>
    <row r="29" spans="1:5" x14ac:dyDescent="0.15">
      <c r="A29" s="4">
        <v>26</v>
      </c>
      <c r="B29" s="3" t="s">
        <v>634</v>
      </c>
      <c r="C29" s="3" t="s">
        <v>106</v>
      </c>
      <c r="D29" s="3">
        <f>资产负债表!D53</f>
        <v>0</v>
      </c>
      <c r="E29" s="3" t="s">
        <v>105</v>
      </c>
    </row>
    <row r="30" spans="1:5" x14ac:dyDescent="0.15">
      <c r="A30" s="4">
        <v>27</v>
      </c>
      <c r="B30" s="2" t="s">
        <v>635</v>
      </c>
      <c r="C30" s="2" t="s">
        <v>108</v>
      </c>
      <c r="D30" s="2">
        <f>资产负债表!D54</f>
        <v>0</v>
      </c>
      <c r="E30" s="2" t="s">
        <v>107</v>
      </c>
    </row>
    <row r="31" spans="1:5" x14ac:dyDescent="0.15">
      <c r="A31" s="4">
        <v>28</v>
      </c>
      <c r="B31" s="3" t="s">
        <v>636</v>
      </c>
      <c r="C31" s="3" t="s">
        <v>111</v>
      </c>
      <c r="D31" s="3">
        <f>资产负债表!D56</f>
        <v>0</v>
      </c>
      <c r="E31" s="3" t="s">
        <v>110</v>
      </c>
    </row>
    <row r="32" spans="1:5" x14ac:dyDescent="0.15">
      <c r="A32" s="4">
        <v>29</v>
      </c>
      <c r="B32" s="2" t="s">
        <v>637</v>
      </c>
      <c r="C32" s="2" t="s">
        <v>113</v>
      </c>
      <c r="D32" s="2">
        <f>资产负债表!D57</f>
        <v>0</v>
      </c>
      <c r="E32" s="2" t="s">
        <v>112</v>
      </c>
    </row>
    <row r="33" spans="1:5" x14ac:dyDescent="0.15">
      <c r="A33" s="4">
        <v>30</v>
      </c>
      <c r="B33" s="3" t="s">
        <v>638</v>
      </c>
      <c r="C33" s="3" t="s">
        <v>115</v>
      </c>
      <c r="D33" s="3">
        <f>资产负债表!D58</f>
        <v>0</v>
      </c>
      <c r="E33" s="3" t="s">
        <v>114</v>
      </c>
    </row>
    <row r="34" spans="1:5" x14ac:dyDescent="0.15">
      <c r="A34" s="4">
        <v>31</v>
      </c>
      <c r="B34" s="2" t="s">
        <v>639</v>
      </c>
      <c r="C34" s="2" t="s">
        <v>117</v>
      </c>
      <c r="D34" s="2">
        <f>资产负债表!D59</f>
        <v>0</v>
      </c>
      <c r="E34" s="2" t="s">
        <v>116</v>
      </c>
    </row>
    <row r="35" spans="1:5" x14ac:dyDescent="0.15">
      <c r="A35" s="4">
        <v>32</v>
      </c>
      <c r="B35" s="3" t="s">
        <v>640</v>
      </c>
      <c r="C35" s="3" t="s">
        <v>119</v>
      </c>
      <c r="D35" s="3">
        <f>资产负债表!D60</f>
        <v>0</v>
      </c>
      <c r="E35" s="3" t="s">
        <v>118</v>
      </c>
    </row>
    <row r="36" spans="1:5" x14ac:dyDescent="0.15">
      <c r="A36" s="4">
        <v>33</v>
      </c>
      <c r="B36" s="2" t="s">
        <v>641</v>
      </c>
      <c r="C36" s="2" t="s">
        <v>121</v>
      </c>
      <c r="D36" s="2">
        <f>资产负债表!D61</f>
        <v>0</v>
      </c>
      <c r="E36" s="2" t="s">
        <v>120</v>
      </c>
    </row>
    <row r="37" spans="1:5" x14ac:dyDescent="0.15">
      <c r="A37" s="4">
        <v>34</v>
      </c>
      <c r="B37" s="3" t="s">
        <v>642</v>
      </c>
      <c r="C37" s="3" t="s">
        <v>123</v>
      </c>
      <c r="D37" s="3">
        <f>资产负债表!D62</f>
        <v>0</v>
      </c>
      <c r="E37" s="3" t="s">
        <v>122</v>
      </c>
    </row>
    <row r="38" spans="1:5" x14ac:dyDescent="0.15">
      <c r="A38" s="4">
        <v>35</v>
      </c>
      <c r="B38" s="2" t="s">
        <v>643</v>
      </c>
      <c r="C38" s="2" t="s">
        <v>125</v>
      </c>
      <c r="D38" s="2">
        <f>资产负债表!D62</f>
        <v>0</v>
      </c>
      <c r="E38" s="2" t="s">
        <v>124</v>
      </c>
    </row>
    <row r="39" spans="1:5" x14ac:dyDescent="0.15">
      <c r="A39" s="4">
        <v>36</v>
      </c>
      <c r="B39" s="3" t="s">
        <v>644</v>
      </c>
      <c r="C39" s="3" t="s">
        <v>129</v>
      </c>
      <c r="D39" s="3">
        <f>资产负债表!D65</f>
        <v>0</v>
      </c>
      <c r="E39" s="3" t="s">
        <v>128</v>
      </c>
    </row>
    <row r="40" spans="1:5" x14ac:dyDescent="0.15">
      <c r="A40" s="4">
        <v>37</v>
      </c>
      <c r="B40" s="2" t="s">
        <v>645</v>
      </c>
      <c r="C40" s="2" t="s">
        <v>131</v>
      </c>
      <c r="D40" s="2">
        <f>资产负债表!D66</f>
        <v>0</v>
      </c>
      <c r="E40" s="2" t="s">
        <v>130</v>
      </c>
    </row>
    <row r="41" spans="1:5" x14ac:dyDescent="0.15">
      <c r="A41" s="4">
        <v>38</v>
      </c>
      <c r="B41" s="3" t="s">
        <v>646</v>
      </c>
      <c r="C41" s="3" t="s">
        <v>135</v>
      </c>
      <c r="D41" s="3">
        <f>资产负债表!D68</f>
        <v>0</v>
      </c>
      <c r="E41" s="3" t="s">
        <v>134</v>
      </c>
    </row>
    <row r="42" spans="1:5" x14ac:dyDescent="0.15">
      <c r="A42" s="4">
        <v>39</v>
      </c>
      <c r="B42" s="2" t="s">
        <v>647</v>
      </c>
      <c r="C42" s="2" t="s">
        <v>137</v>
      </c>
      <c r="D42" s="2">
        <f>资产负债表!D69</f>
        <v>0</v>
      </c>
      <c r="E42" s="2" t="s">
        <v>136</v>
      </c>
    </row>
    <row r="43" spans="1:5" x14ac:dyDescent="0.15">
      <c r="A43" s="4">
        <v>40</v>
      </c>
      <c r="B43" s="3" t="s">
        <v>648</v>
      </c>
      <c r="C43" s="3" t="s">
        <v>139</v>
      </c>
      <c r="D43" s="3">
        <f>资产负债表!D70</f>
        <v>0</v>
      </c>
      <c r="E43" s="3" t="s">
        <v>138</v>
      </c>
    </row>
    <row r="44" spans="1:5" x14ac:dyDescent="0.15">
      <c r="A44" s="4">
        <v>41</v>
      </c>
      <c r="B44" s="2" t="s">
        <v>649</v>
      </c>
      <c r="C44" s="2" t="s">
        <v>142</v>
      </c>
      <c r="D44" s="2">
        <f>资产负债表!D71</f>
        <v>0</v>
      </c>
      <c r="E44" s="2" t="s">
        <v>141</v>
      </c>
    </row>
    <row r="45" spans="1:5" x14ac:dyDescent="0.15">
      <c r="A45" s="4">
        <v>42</v>
      </c>
      <c r="B45" s="3" t="s">
        <v>650</v>
      </c>
      <c r="C45" s="3" t="s">
        <v>144</v>
      </c>
      <c r="D45" s="3">
        <f>资产负债表!D72</f>
        <v>0</v>
      </c>
      <c r="E45" s="3" t="s">
        <v>143</v>
      </c>
    </row>
    <row r="46" spans="1:5" x14ac:dyDescent="0.15">
      <c r="A46" s="4">
        <v>43</v>
      </c>
      <c r="B46" s="2" t="s">
        <v>651</v>
      </c>
      <c r="C46" s="2" t="s">
        <v>146</v>
      </c>
      <c r="D46" s="2">
        <f>资产负债表!D73</f>
        <v>0</v>
      </c>
      <c r="E46" s="2" t="s">
        <v>145</v>
      </c>
    </row>
    <row r="47" spans="1:5" x14ac:dyDescent="0.15">
      <c r="A47" s="4">
        <v>44</v>
      </c>
      <c r="B47" s="3" t="s">
        <v>652</v>
      </c>
      <c r="C47" s="3" t="s">
        <v>150</v>
      </c>
      <c r="D47" s="3">
        <f>资产负债表!D75</f>
        <v>0</v>
      </c>
      <c r="E47" s="3" t="s">
        <v>149</v>
      </c>
    </row>
    <row r="48" spans="1:5" x14ac:dyDescent="0.15">
      <c r="A48" s="4">
        <v>45</v>
      </c>
      <c r="B48" s="2" t="s">
        <v>653</v>
      </c>
      <c r="C48" s="2" t="s">
        <v>154</v>
      </c>
      <c r="D48" s="2">
        <f>资产负债表!D77</f>
        <v>0</v>
      </c>
      <c r="E48" s="2" t="s">
        <v>153</v>
      </c>
    </row>
    <row r="49" spans="1:5" x14ac:dyDescent="0.15">
      <c r="A49" s="4">
        <v>46</v>
      </c>
      <c r="B49" s="3" t="s">
        <v>654</v>
      </c>
      <c r="C49" s="3" t="s">
        <v>156</v>
      </c>
      <c r="D49" s="3">
        <f>资产负债表!D78</f>
        <v>0</v>
      </c>
      <c r="E49" s="3" t="s">
        <v>155</v>
      </c>
    </row>
    <row r="50" spans="1:5" x14ac:dyDescent="0.15">
      <c r="A50" s="4">
        <v>47</v>
      </c>
      <c r="B50" s="2" t="s">
        <v>655</v>
      </c>
      <c r="C50" s="2" t="s">
        <v>158</v>
      </c>
      <c r="D50" s="2">
        <f>资产负债表!D79</f>
        <v>0</v>
      </c>
      <c r="E50" s="2" t="s">
        <v>157</v>
      </c>
    </row>
    <row r="51" spans="1:5" x14ac:dyDescent="0.15">
      <c r="A51" s="4">
        <v>48</v>
      </c>
      <c r="B51" s="3" t="s">
        <v>656</v>
      </c>
      <c r="C51" s="3" t="s">
        <v>161</v>
      </c>
      <c r="D51" s="3">
        <f>资产负债表!D81</f>
        <v>0</v>
      </c>
      <c r="E51" s="3" t="s">
        <v>160</v>
      </c>
    </row>
    <row r="52" spans="1:5" x14ac:dyDescent="0.15">
      <c r="A52" s="4">
        <v>49</v>
      </c>
      <c r="B52" s="2" t="s">
        <v>657</v>
      </c>
      <c r="C52" s="2" t="s">
        <v>658</v>
      </c>
      <c r="D52" s="2">
        <f>资产负债表!D82</f>
        <v>0</v>
      </c>
      <c r="E52" s="2" t="s">
        <v>162</v>
      </c>
    </row>
    <row r="53" spans="1:5" x14ac:dyDescent="0.15">
      <c r="A53" s="4">
        <v>50</v>
      </c>
      <c r="B53" s="3" t="s">
        <v>659</v>
      </c>
      <c r="C53" s="3" t="s">
        <v>180</v>
      </c>
      <c r="D53" s="3">
        <f>资产负债表!D90</f>
        <v>0</v>
      </c>
      <c r="E53" s="3" t="s">
        <v>179</v>
      </c>
    </row>
    <row r="54" spans="1:5" x14ac:dyDescent="0.15">
      <c r="A54" s="4">
        <v>51</v>
      </c>
      <c r="B54" s="2" t="s">
        <v>660</v>
      </c>
      <c r="C54" s="2" t="s">
        <v>182</v>
      </c>
      <c r="D54" s="2">
        <f>资产负债表!D91</f>
        <v>0</v>
      </c>
      <c r="E54" s="2" t="s">
        <v>181</v>
      </c>
    </row>
    <row r="55" spans="1:5" x14ac:dyDescent="0.15">
      <c r="A55" s="4">
        <v>52</v>
      </c>
      <c r="B55" s="3" t="s">
        <v>661</v>
      </c>
      <c r="C55" s="3" t="s">
        <v>662</v>
      </c>
      <c r="D55" s="3">
        <f>资产负债表!D93</f>
        <v>0</v>
      </c>
      <c r="E55" s="3" t="s">
        <v>185</v>
      </c>
    </row>
    <row r="56" spans="1:5" x14ac:dyDescent="0.15">
      <c r="A56" s="4">
        <v>53</v>
      </c>
      <c r="B56" s="2" t="s">
        <v>663</v>
      </c>
      <c r="C56" s="2" t="s">
        <v>192</v>
      </c>
      <c r="D56" s="2">
        <f>资产负债表!D96</f>
        <v>0</v>
      </c>
      <c r="E56" s="2" t="s">
        <v>191</v>
      </c>
    </row>
    <row r="57" spans="1:5" x14ac:dyDescent="0.15">
      <c r="A57" s="4">
        <v>54</v>
      </c>
      <c r="B57" s="3" t="s">
        <v>664</v>
      </c>
      <c r="C57" s="3" t="s">
        <v>196</v>
      </c>
      <c r="D57" s="3">
        <f>资产负债表!D98</f>
        <v>0</v>
      </c>
      <c r="E57" s="3" t="s">
        <v>195</v>
      </c>
    </row>
    <row r="58" spans="1:5" x14ac:dyDescent="0.15">
      <c r="A58" s="4">
        <v>55</v>
      </c>
      <c r="B58" s="2" t="s">
        <v>665</v>
      </c>
      <c r="C58" s="2" t="s">
        <v>199</v>
      </c>
      <c r="D58" s="2">
        <f>资产负债表!D99</f>
        <v>0</v>
      </c>
      <c r="E58" s="2" t="s">
        <v>198</v>
      </c>
    </row>
    <row r="59" spans="1:5" ht="16.350000000000001" customHeight="1" x14ac:dyDescent="0.15">
      <c r="A59" s="4"/>
      <c r="B59" s="31" t="s">
        <v>666</v>
      </c>
      <c r="C59" s="32"/>
      <c r="D59" s="32"/>
      <c r="E59" s="32"/>
    </row>
    <row r="60" spans="1:5" x14ac:dyDescent="0.15">
      <c r="A60" s="4">
        <v>57</v>
      </c>
      <c r="B60" s="3" t="s">
        <v>667</v>
      </c>
      <c r="C60" s="3" t="s">
        <v>381</v>
      </c>
      <c r="D60" s="3">
        <f>现金流量表!D15</f>
        <v>0</v>
      </c>
      <c r="E60" s="3" t="s">
        <v>380</v>
      </c>
    </row>
    <row r="61" spans="1:5" x14ac:dyDescent="0.15">
      <c r="A61" s="4">
        <v>58</v>
      </c>
      <c r="B61" s="2" t="s">
        <v>668</v>
      </c>
      <c r="C61" s="2" t="s">
        <v>383</v>
      </c>
      <c r="D61" s="2">
        <f>现金流量表!D16</f>
        <v>0</v>
      </c>
      <c r="E61" s="2" t="s">
        <v>382</v>
      </c>
    </row>
    <row r="62" spans="1:5" x14ac:dyDescent="0.15">
      <c r="A62" s="4">
        <v>59</v>
      </c>
      <c r="B62" s="3" t="s">
        <v>669</v>
      </c>
      <c r="C62" s="3" t="s">
        <v>385</v>
      </c>
      <c r="D62" s="3">
        <f>现金流量表!D17</f>
        <v>0</v>
      </c>
      <c r="E62" s="3" t="s">
        <v>384</v>
      </c>
    </row>
    <row r="63" spans="1:5" x14ac:dyDescent="0.15">
      <c r="A63" s="4">
        <v>60</v>
      </c>
      <c r="B63" s="2" t="s">
        <v>670</v>
      </c>
      <c r="C63" s="2" t="s">
        <v>387</v>
      </c>
      <c r="D63" s="2">
        <f>现金流量表!D18</f>
        <v>0</v>
      </c>
      <c r="E63" s="2" t="s">
        <v>386</v>
      </c>
    </row>
    <row r="64" spans="1:5" x14ac:dyDescent="0.15">
      <c r="A64" s="4">
        <v>61</v>
      </c>
      <c r="B64" s="3" t="s">
        <v>671</v>
      </c>
      <c r="C64" s="3" t="s">
        <v>390</v>
      </c>
      <c r="D64" s="3">
        <f>现金流量表!D19</f>
        <v>0</v>
      </c>
      <c r="E64" s="3" t="s">
        <v>389</v>
      </c>
    </row>
    <row r="65" spans="1:5" x14ac:dyDescent="0.15">
      <c r="A65" s="4">
        <v>62</v>
      </c>
      <c r="B65" s="2" t="s">
        <v>672</v>
      </c>
      <c r="C65" s="2" t="s">
        <v>392</v>
      </c>
      <c r="D65" s="2">
        <f>现金流量表!D20</f>
        <v>0</v>
      </c>
      <c r="E65" s="2" t="s">
        <v>391</v>
      </c>
    </row>
    <row r="66" spans="1:5" x14ac:dyDescent="0.15">
      <c r="A66" s="4">
        <v>63</v>
      </c>
      <c r="B66" s="3" t="s">
        <v>673</v>
      </c>
      <c r="C66" s="3" t="s">
        <v>394</v>
      </c>
      <c r="D66" s="3">
        <f>现金流量表!D21</f>
        <v>0</v>
      </c>
      <c r="E66" s="3" t="s">
        <v>393</v>
      </c>
    </row>
    <row r="67" spans="1:5" x14ac:dyDescent="0.15">
      <c r="A67" s="4">
        <v>64</v>
      </c>
      <c r="B67" s="2" t="s">
        <v>674</v>
      </c>
      <c r="C67" s="2" t="s">
        <v>396</v>
      </c>
      <c r="D67" s="2">
        <f>现金流量表!D22</f>
        <v>0</v>
      </c>
      <c r="E67" s="2" t="s">
        <v>395</v>
      </c>
    </row>
    <row r="68" spans="1:5" x14ac:dyDescent="0.15">
      <c r="A68" s="4">
        <v>65</v>
      </c>
      <c r="B68" s="3" t="s">
        <v>675</v>
      </c>
      <c r="C68" s="3" t="s">
        <v>398</v>
      </c>
      <c r="D68" s="3">
        <f>现金流量表!D23</f>
        <v>0</v>
      </c>
      <c r="E68" s="3" t="s">
        <v>397</v>
      </c>
    </row>
    <row r="69" spans="1:5" x14ac:dyDescent="0.15">
      <c r="A69" s="4">
        <v>66</v>
      </c>
      <c r="B69" s="2" t="s">
        <v>676</v>
      </c>
      <c r="C69" s="2" t="s">
        <v>401</v>
      </c>
      <c r="D69" s="2">
        <f>现金流量表!D24</f>
        <v>0</v>
      </c>
      <c r="E69" s="2" t="s">
        <v>400</v>
      </c>
    </row>
    <row r="70" spans="1:5" x14ac:dyDescent="0.15">
      <c r="A70" s="4">
        <v>67</v>
      </c>
      <c r="B70" s="3" t="s">
        <v>677</v>
      </c>
      <c r="C70" s="3" t="s">
        <v>405</v>
      </c>
      <c r="D70" s="3">
        <f>现金流量表!D26</f>
        <v>0</v>
      </c>
      <c r="E70" s="3" t="s">
        <v>404</v>
      </c>
    </row>
    <row r="71" spans="1:5" x14ac:dyDescent="0.15">
      <c r="A71" s="4">
        <v>68</v>
      </c>
      <c r="B71" s="2" t="s">
        <v>678</v>
      </c>
      <c r="C71" s="2" t="s">
        <v>407</v>
      </c>
      <c r="D71" s="2">
        <f>现金流量表!D27</f>
        <v>0</v>
      </c>
      <c r="E71" s="2" t="s">
        <v>406</v>
      </c>
    </row>
    <row r="72" spans="1:5" ht="22.5" x14ac:dyDescent="0.15">
      <c r="A72" s="4">
        <v>69</v>
      </c>
      <c r="B72" s="3" t="s">
        <v>679</v>
      </c>
      <c r="C72" s="3" t="s">
        <v>409</v>
      </c>
      <c r="D72" s="3">
        <f>现金流量表!D28</f>
        <v>0</v>
      </c>
      <c r="E72" s="3" t="s">
        <v>408</v>
      </c>
    </row>
    <row r="73" spans="1:5" x14ac:dyDescent="0.15">
      <c r="A73" s="4">
        <v>70</v>
      </c>
      <c r="B73" s="2" t="s">
        <v>680</v>
      </c>
      <c r="C73" s="2" t="s">
        <v>411</v>
      </c>
      <c r="D73" s="2">
        <f>现金流量表!D29</f>
        <v>0</v>
      </c>
      <c r="E73" s="2" t="s">
        <v>410</v>
      </c>
    </row>
    <row r="74" spans="1:5" x14ac:dyDescent="0.15">
      <c r="A74" s="4">
        <v>71</v>
      </c>
      <c r="B74" s="3" t="s">
        <v>681</v>
      </c>
      <c r="C74" s="3" t="s">
        <v>387</v>
      </c>
      <c r="D74" s="3">
        <f>现金流量表!D30</f>
        <v>0</v>
      </c>
      <c r="E74" s="3" t="s">
        <v>412</v>
      </c>
    </row>
    <row r="75" spans="1:5" ht="22.5" x14ac:dyDescent="0.15">
      <c r="A75" s="4">
        <v>72</v>
      </c>
      <c r="B75" s="2" t="s">
        <v>682</v>
      </c>
      <c r="C75" s="2" t="s">
        <v>415</v>
      </c>
      <c r="D75" s="2">
        <f>现金流量表!D31</f>
        <v>0</v>
      </c>
      <c r="E75" s="2" t="s">
        <v>414</v>
      </c>
    </row>
    <row r="76" spans="1:5" x14ac:dyDescent="0.15">
      <c r="A76" s="4">
        <v>73</v>
      </c>
      <c r="B76" s="3" t="s">
        <v>683</v>
      </c>
      <c r="C76" s="3" t="s">
        <v>417</v>
      </c>
      <c r="D76" s="3">
        <f>现金流量表!D32</f>
        <v>0</v>
      </c>
      <c r="E76" s="3" t="s">
        <v>416</v>
      </c>
    </row>
    <row r="77" spans="1:5" x14ac:dyDescent="0.15">
      <c r="A77" s="4">
        <v>74</v>
      </c>
      <c r="B77" s="2" t="s">
        <v>684</v>
      </c>
      <c r="C77" s="2" t="s">
        <v>419</v>
      </c>
      <c r="D77" s="2">
        <f>现金流量表!D33</f>
        <v>0</v>
      </c>
      <c r="E77" s="2" t="s">
        <v>418</v>
      </c>
    </row>
    <row r="78" spans="1:5" x14ac:dyDescent="0.15">
      <c r="A78" s="4">
        <v>75</v>
      </c>
      <c r="B78" s="3" t="s">
        <v>685</v>
      </c>
      <c r="C78" s="3" t="s">
        <v>398</v>
      </c>
      <c r="D78" s="3">
        <f>现金流量表!D34</f>
        <v>0</v>
      </c>
      <c r="E78" s="3" t="s">
        <v>420</v>
      </c>
    </row>
    <row r="79" spans="1:5" x14ac:dyDescent="0.15">
      <c r="A79" s="4">
        <v>76</v>
      </c>
      <c r="B79" s="2" t="s">
        <v>686</v>
      </c>
      <c r="C79" s="2" t="s">
        <v>423</v>
      </c>
      <c r="D79" s="2">
        <f>现金流量表!D35</f>
        <v>0</v>
      </c>
      <c r="E79" s="2" t="s">
        <v>422</v>
      </c>
    </row>
    <row r="80" spans="1:5" x14ac:dyDescent="0.15">
      <c r="A80" s="4">
        <v>77</v>
      </c>
      <c r="B80" s="3" t="s">
        <v>687</v>
      </c>
      <c r="C80" s="3" t="s">
        <v>427</v>
      </c>
      <c r="D80" s="3">
        <f>现金流量表!D37</f>
        <v>0</v>
      </c>
      <c r="E80" s="3" t="s">
        <v>426</v>
      </c>
    </row>
    <row r="81" spans="1:5" x14ac:dyDescent="0.15">
      <c r="A81" s="4">
        <v>78</v>
      </c>
      <c r="B81" s="2" t="s">
        <v>688</v>
      </c>
      <c r="C81" s="2" t="s">
        <v>429</v>
      </c>
      <c r="D81" s="2">
        <f>现金流量表!D38</f>
        <v>0</v>
      </c>
      <c r="E81" s="2" t="s">
        <v>428</v>
      </c>
    </row>
    <row r="82" spans="1:5" x14ac:dyDescent="0.15">
      <c r="A82" s="4">
        <v>79</v>
      </c>
      <c r="B82" s="3" t="s">
        <v>689</v>
      </c>
      <c r="C82" s="3" t="s">
        <v>431</v>
      </c>
      <c r="D82" s="3">
        <f>现金流量表!D39</f>
        <v>0</v>
      </c>
      <c r="E82" s="3" t="s">
        <v>430</v>
      </c>
    </row>
    <row r="83" spans="1:5" x14ac:dyDescent="0.15">
      <c r="A83" s="4">
        <v>80</v>
      </c>
      <c r="B83" s="2" t="s">
        <v>690</v>
      </c>
      <c r="C83" s="2" t="s">
        <v>387</v>
      </c>
      <c r="D83" s="2">
        <f>现金流量表!D40</f>
        <v>0</v>
      </c>
      <c r="E83" s="2" t="s">
        <v>432</v>
      </c>
    </row>
    <row r="84" spans="1:5" x14ac:dyDescent="0.15">
      <c r="A84" s="4">
        <v>81</v>
      </c>
      <c r="B84" s="3" t="s">
        <v>691</v>
      </c>
      <c r="C84" s="3" t="s">
        <v>435</v>
      </c>
      <c r="D84" s="3">
        <f>现金流量表!D41</f>
        <v>0</v>
      </c>
      <c r="E84" s="3" t="s">
        <v>434</v>
      </c>
    </row>
    <row r="85" spans="1:5" x14ac:dyDescent="0.15">
      <c r="A85" s="4">
        <v>82</v>
      </c>
      <c r="B85" s="2" t="s">
        <v>692</v>
      </c>
      <c r="C85" s="2" t="s">
        <v>437</v>
      </c>
      <c r="D85" s="2">
        <f>现金流量表!D42</f>
        <v>0</v>
      </c>
      <c r="E85" s="2" t="s">
        <v>436</v>
      </c>
    </row>
    <row r="86" spans="1:5" x14ac:dyDescent="0.15">
      <c r="A86" s="4">
        <v>83</v>
      </c>
      <c r="B86" s="3" t="s">
        <v>693</v>
      </c>
      <c r="C86" s="3" t="s">
        <v>439</v>
      </c>
      <c r="D86" s="3">
        <f>现金流量表!D43</f>
        <v>0</v>
      </c>
      <c r="E86" s="3" t="s">
        <v>438</v>
      </c>
    </row>
    <row r="87" spans="1:5" x14ac:dyDescent="0.15">
      <c r="A87" s="4">
        <v>84</v>
      </c>
      <c r="B87" s="2" t="s">
        <v>694</v>
      </c>
      <c r="C87" s="2" t="s">
        <v>398</v>
      </c>
      <c r="D87" s="2">
        <f>现金流量表!D44</f>
        <v>0</v>
      </c>
      <c r="E87" s="2" t="s">
        <v>440</v>
      </c>
    </row>
    <row r="88" spans="1:5" x14ac:dyDescent="0.15">
      <c r="A88" s="4">
        <v>85</v>
      </c>
      <c r="B88" s="3" t="s">
        <v>695</v>
      </c>
      <c r="C88" s="3" t="s">
        <v>443</v>
      </c>
      <c r="D88" s="3">
        <f>现金流量表!D45</f>
        <v>0</v>
      </c>
      <c r="E88" s="3" t="s">
        <v>442</v>
      </c>
    </row>
    <row r="89" spans="1:5" x14ac:dyDescent="0.15">
      <c r="A89" s="4">
        <v>86</v>
      </c>
      <c r="B89" s="2" t="s">
        <v>696</v>
      </c>
      <c r="C89" s="2" t="s">
        <v>447</v>
      </c>
      <c r="D89" s="2">
        <f>现金流量表!D47</f>
        <v>0</v>
      </c>
      <c r="E89" s="2" t="s">
        <v>446</v>
      </c>
    </row>
    <row r="90" spans="1:5" x14ac:dyDescent="0.15">
      <c r="A90" s="4">
        <v>87</v>
      </c>
      <c r="B90" s="3" t="s">
        <v>697</v>
      </c>
      <c r="C90" s="3" t="s">
        <v>450</v>
      </c>
      <c r="D90" s="3">
        <f>现金流量表!D49</f>
        <v>0</v>
      </c>
      <c r="E90" s="3" t="s">
        <v>449</v>
      </c>
    </row>
    <row r="91" spans="1:5" x14ac:dyDescent="0.15">
      <c r="A91" s="4">
        <v>88</v>
      </c>
      <c r="B91" s="2" t="s">
        <v>698</v>
      </c>
      <c r="C91" s="2" t="s">
        <v>454</v>
      </c>
      <c r="D91" s="2">
        <f>现金流量表!D51</f>
        <v>0</v>
      </c>
      <c r="E91" s="2" t="s">
        <v>453</v>
      </c>
    </row>
    <row r="92" spans="1:5" x14ac:dyDescent="0.15">
      <c r="A92" s="4">
        <v>89</v>
      </c>
      <c r="B92" s="3" t="s">
        <v>699</v>
      </c>
      <c r="C92" s="3" t="s">
        <v>456</v>
      </c>
      <c r="D92" s="3">
        <f>现金流量表!D52</f>
        <v>0</v>
      </c>
      <c r="E92" s="3" t="s">
        <v>455</v>
      </c>
    </row>
    <row r="93" spans="1:5" x14ac:dyDescent="0.15">
      <c r="A93" s="4">
        <v>90</v>
      </c>
      <c r="B93" s="2" t="s">
        <v>700</v>
      </c>
      <c r="C93" s="2" t="s">
        <v>458</v>
      </c>
      <c r="D93" s="2">
        <f>现金流量表!D53</f>
        <v>0</v>
      </c>
      <c r="E93" s="2" t="s">
        <v>457</v>
      </c>
    </row>
    <row r="94" spans="1:5" x14ac:dyDescent="0.15">
      <c r="A94" s="4">
        <v>91</v>
      </c>
      <c r="B94" s="3" t="s">
        <v>701</v>
      </c>
      <c r="C94" s="3" t="s">
        <v>460</v>
      </c>
      <c r="D94" s="3">
        <f>现金流量表!D54</f>
        <v>0</v>
      </c>
      <c r="E94" s="3" t="s">
        <v>459</v>
      </c>
    </row>
    <row r="95" spans="1:5" x14ac:dyDescent="0.15">
      <c r="A95" s="4">
        <v>92</v>
      </c>
      <c r="B95" s="2" t="s">
        <v>702</v>
      </c>
      <c r="C95" s="2" t="s">
        <v>462</v>
      </c>
      <c r="D95" s="2">
        <f>现金流量表!D55</f>
        <v>0</v>
      </c>
      <c r="E95" s="2" t="s">
        <v>461</v>
      </c>
    </row>
    <row r="96" spans="1:5" x14ac:dyDescent="0.15">
      <c r="A96" s="4">
        <v>93</v>
      </c>
      <c r="B96" s="3" t="s">
        <v>703</v>
      </c>
      <c r="C96" s="3" t="s">
        <v>464</v>
      </c>
      <c r="D96" s="3">
        <f>现金流量表!D56</f>
        <v>0</v>
      </c>
      <c r="E96" s="3" t="s">
        <v>463</v>
      </c>
    </row>
    <row r="97" spans="1:5" x14ac:dyDescent="0.15">
      <c r="A97" s="4">
        <v>94</v>
      </c>
      <c r="B97" s="2" t="s">
        <v>704</v>
      </c>
      <c r="C97" s="2" t="s">
        <v>466</v>
      </c>
      <c r="D97" s="2">
        <f>现金流量表!D57</f>
        <v>0</v>
      </c>
      <c r="E97" s="2" t="s">
        <v>465</v>
      </c>
    </row>
    <row r="98" spans="1:5" ht="22.5" x14ac:dyDescent="0.15">
      <c r="A98" s="4">
        <v>95</v>
      </c>
      <c r="B98" s="3" t="s">
        <v>705</v>
      </c>
      <c r="C98" s="3" t="s">
        <v>468</v>
      </c>
      <c r="D98" s="3">
        <f>现金流量表!D58</f>
        <v>0</v>
      </c>
      <c r="E98" s="3" t="s">
        <v>467</v>
      </c>
    </row>
    <row r="99" spans="1:5" x14ac:dyDescent="0.15">
      <c r="A99" s="4">
        <v>96</v>
      </c>
      <c r="B99" s="2" t="s">
        <v>706</v>
      </c>
      <c r="C99" s="2" t="s">
        <v>470</v>
      </c>
      <c r="D99" s="2">
        <f>现金流量表!D59</f>
        <v>0</v>
      </c>
      <c r="E99" s="2" t="s">
        <v>469</v>
      </c>
    </row>
    <row r="100" spans="1:5" x14ac:dyDescent="0.15">
      <c r="A100" s="4">
        <v>97</v>
      </c>
      <c r="B100" s="3" t="s">
        <v>707</v>
      </c>
      <c r="C100" s="3" t="s">
        <v>472</v>
      </c>
      <c r="D100" s="3">
        <f>现金流量表!D60</f>
        <v>0</v>
      </c>
      <c r="E100" s="3" t="s">
        <v>471</v>
      </c>
    </row>
    <row r="101" spans="1:5" x14ac:dyDescent="0.15">
      <c r="A101" s="4">
        <v>98</v>
      </c>
      <c r="B101" s="2" t="s">
        <v>708</v>
      </c>
      <c r="C101" s="2" t="s">
        <v>474</v>
      </c>
      <c r="D101" s="2">
        <f>现金流量表!D61</f>
        <v>0</v>
      </c>
      <c r="E101" s="2" t="s">
        <v>473</v>
      </c>
    </row>
    <row r="102" spans="1:5" x14ac:dyDescent="0.15">
      <c r="A102" s="4">
        <v>99</v>
      </c>
      <c r="B102" s="3" t="s">
        <v>709</v>
      </c>
      <c r="C102" s="3" t="s">
        <v>476</v>
      </c>
      <c r="D102" s="3">
        <f>现金流量表!D62</f>
        <v>0</v>
      </c>
      <c r="E102" s="3" t="s">
        <v>475</v>
      </c>
    </row>
    <row r="103" spans="1:5" x14ac:dyDescent="0.15">
      <c r="A103" s="4">
        <v>100</v>
      </c>
      <c r="B103" s="2" t="s">
        <v>710</v>
      </c>
      <c r="C103" s="2" t="s">
        <v>478</v>
      </c>
      <c r="D103" s="2">
        <f>现金流量表!D63</f>
        <v>0</v>
      </c>
      <c r="E103" s="2" t="s">
        <v>477</v>
      </c>
    </row>
    <row r="104" spans="1:5" x14ac:dyDescent="0.15">
      <c r="A104" s="4">
        <v>101</v>
      </c>
      <c r="B104" s="3" t="s">
        <v>711</v>
      </c>
      <c r="C104" s="3" t="s">
        <v>480</v>
      </c>
      <c r="D104" s="3">
        <f>现金流量表!D64</f>
        <v>0</v>
      </c>
      <c r="E104" s="3" t="s">
        <v>479</v>
      </c>
    </row>
    <row r="105" spans="1:5" x14ac:dyDescent="0.15">
      <c r="A105" s="4">
        <v>102</v>
      </c>
      <c r="B105" s="2" t="s">
        <v>712</v>
      </c>
      <c r="C105" s="2" t="s">
        <v>482</v>
      </c>
      <c r="D105" s="2">
        <f>现金流量表!D65</f>
        <v>0</v>
      </c>
      <c r="E105" s="2" t="s">
        <v>481</v>
      </c>
    </row>
    <row r="106" spans="1:5" x14ac:dyDescent="0.15">
      <c r="A106" s="4">
        <v>103</v>
      </c>
      <c r="B106" s="3" t="s">
        <v>713</v>
      </c>
      <c r="C106" s="3" t="s">
        <v>484</v>
      </c>
      <c r="D106" s="3">
        <f>现金流量表!D66</f>
        <v>0</v>
      </c>
      <c r="E106" s="3" t="s">
        <v>483</v>
      </c>
    </row>
    <row r="107" spans="1:5" x14ac:dyDescent="0.15">
      <c r="A107" s="4">
        <v>104</v>
      </c>
      <c r="B107" s="2" t="s">
        <v>714</v>
      </c>
      <c r="C107" s="2" t="s">
        <v>401</v>
      </c>
      <c r="D107" s="2"/>
      <c r="E107" s="2"/>
    </row>
    <row r="108" spans="1:5" x14ac:dyDescent="0.15">
      <c r="A108" s="4">
        <v>105</v>
      </c>
      <c r="B108" s="3" t="s">
        <v>715</v>
      </c>
      <c r="C108" s="3" t="s">
        <v>489</v>
      </c>
      <c r="D108" s="3">
        <f>现金流量表!D69</f>
        <v>0</v>
      </c>
      <c r="E108" s="3" t="s">
        <v>488</v>
      </c>
    </row>
    <row r="109" spans="1:5" x14ac:dyDescent="0.15">
      <c r="A109" s="4">
        <v>106</v>
      </c>
      <c r="B109" s="2" t="s">
        <v>716</v>
      </c>
      <c r="C109" s="2" t="s">
        <v>491</v>
      </c>
      <c r="D109" s="2">
        <f>现金流量表!D70</f>
        <v>0</v>
      </c>
      <c r="E109" s="2" t="s">
        <v>490</v>
      </c>
    </row>
    <row r="110" spans="1:5" x14ac:dyDescent="0.15">
      <c r="A110" s="4">
        <v>107</v>
      </c>
      <c r="B110" s="3" t="s">
        <v>717</v>
      </c>
      <c r="C110" s="3" t="s">
        <v>493</v>
      </c>
      <c r="D110" s="3">
        <f>现金流量表!D71</f>
        <v>0</v>
      </c>
      <c r="E110" s="3" t="s">
        <v>492</v>
      </c>
    </row>
    <row r="111" spans="1:5" x14ac:dyDescent="0.15">
      <c r="A111" s="4">
        <v>108</v>
      </c>
      <c r="B111" s="2" t="s">
        <v>718</v>
      </c>
      <c r="C111" s="2" t="s">
        <v>484</v>
      </c>
      <c r="D111" s="2">
        <f>现金流量表!D72</f>
        <v>0</v>
      </c>
      <c r="E111" s="2" t="s">
        <v>494</v>
      </c>
    </row>
    <row r="112" spans="1:5" x14ac:dyDescent="0.15">
      <c r="A112" s="4">
        <v>109</v>
      </c>
      <c r="B112" s="3" t="s">
        <v>719</v>
      </c>
      <c r="C112" s="3" t="s">
        <v>497</v>
      </c>
      <c r="D112" s="3">
        <f>现金流量表!D74</f>
        <v>0</v>
      </c>
      <c r="E112" s="3" t="s">
        <v>496</v>
      </c>
    </row>
    <row r="113" spans="1:5" x14ac:dyDescent="0.15">
      <c r="A113" s="4">
        <v>110</v>
      </c>
      <c r="B113" s="2" t="s">
        <v>720</v>
      </c>
      <c r="C113" s="2" t="s">
        <v>499</v>
      </c>
      <c r="D113" s="2">
        <f>现金流量表!D75</f>
        <v>0</v>
      </c>
      <c r="E113" s="2" t="s">
        <v>498</v>
      </c>
    </row>
    <row r="114" spans="1:5" x14ac:dyDescent="0.15">
      <c r="A114" s="4">
        <v>111</v>
      </c>
      <c r="B114" s="3" t="s">
        <v>721</v>
      </c>
      <c r="C114" s="3" t="s">
        <v>501</v>
      </c>
      <c r="D114" s="3">
        <f>现金流量表!D76</f>
        <v>0</v>
      </c>
      <c r="E114" s="3" t="s">
        <v>500</v>
      </c>
    </row>
    <row r="115" spans="1:5" x14ac:dyDescent="0.15">
      <c r="A115" s="4">
        <v>112</v>
      </c>
      <c r="B115" s="2" t="s">
        <v>722</v>
      </c>
      <c r="C115" s="2" t="s">
        <v>503</v>
      </c>
      <c r="D115" s="2">
        <f>现金流量表!D77</f>
        <v>0</v>
      </c>
      <c r="E115" s="2" t="s">
        <v>502</v>
      </c>
    </row>
    <row r="116" spans="1:5" x14ac:dyDescent="0.15">
      <c r="A116" s="4"/>
      <c r="B116" s="31" t="s">
        <v>723</v>
      </c>
      <c r="C116" s="32"/>
      <c r="D116" s="32"/>
      <c r="E116" s="32"/>
    </row>
    <row r="117" spans="1:5" x14ac:dyDescent="0.15">
      <c r="A117" s="4">
        <v>114</v>
      </c>
      <c r="B117" s="3" t="s">
        <v>724</v>
      </c>
      <c r="C117" s="3" t="s">
        <v>225</v>
      </c>
      <c r="D117" s="3">
        <f>损益表!D14</f>
        <v>0</v>
      </c>
      <c r="E117" s="3" t="s">
        <v>224</v>
      </c>
    </row>
    <row r="118" spans="1:5" x14ac:dyDescent="0.15">
      <c r="A118" s="4">
        <v>115</v>
      </c>
      <c r="B118" s="2" t="s">
        <v>725</v>
      </c>
      <c r="C118" s="2" t="s">
        <v>233</v>
      </c>
      <c r="D118" s="2">
        <f>损益表!D18</f>
        <v>0</v>
      </c>
      <c r="E118" s="2" t="s">
        <v>232</v>
      </c>
    </row>
    <row r="119" spans="1:5" x14ac:dyDescent="0.15">
      <c r="A119" s="4">
        <v>116</v>
      </c>
      <c r="B119" s="3" t="s">
        <v>726</v>
      </c>
      <c r="C119" s="3" t="s">
        <v>236</v>
      </c>
      <c r="D119" s="3">
        <f>损益表!D19</f>
        <v>0</v>
      </c>
      <c r="E119" s="3" t="s">
        <v>235</v>
      </c>
    </row>
    <row r="120" spans="1:5" x14ac:dyDescent="0.15">
      <c r="A120" s="4">
        <v>117</v>
      </c>
      <c r="B120" s="2" t="s">
        <v>727</v>
      </c>
      <c r="C120" s="2" t="s">
        <v>240</v>
      </c>
      <c r="D120" s="2">
        <f>损益表!D21</f>
        <v>0</v>
      </c>
      <c r="E120" s="2" t="s">
        <v>239</v>
      </c>
    </row>
    <row r="121" spans="1:5" x14ac:dyDescent="0.15">
      <c r="A121" s="4">
        <v>118</v>
      </c>
      <c r="B121" s="3" t="s">
        <v>728</v>
      </c>
      <c r="C121" s="3" t="s">
        <v>252</v>
      </c>
      <c r="D121" s="3">
        <f>损益表!D27</f>
        <v>0</v>
      </c>
      <c r="E121" s="3" t="s">
        <v>251</v>
      </c>
    </row>
    <row r="122" spans="1:5" x14ac:dyDescent="0.15">
      <c r="A122" s="4">
        <v>119</v>
      </c>
      <c r="B122" s="2" t="s">
        <v>729</v>
      </c>
      <c r="C122" s="2" t="s">
        <v>255</v>
      </c>
      <c r="D122" s="2">
        <f>损益表!D28</f>
        <v>0</v>
      </c>
      <c r="E122" s="2" t="s">
        <v>254</v>
      </c>
    </row>
    <row r="123" spans="1:5" x14ac:dyDescent="0.15">
      <c r="A123" s="4">
        <v>120</v>
      </c>
      <c r="B123" s="3" t="s">
        <v>730</v>
      </c>
      <c r="C123" s="3" t="s">
        <v>257</v>
      </c>
      <c r="D123" s="3">
        <f>损益表!D29</f>
        <v>0</v>
      </c>
      <c r="E123" s="3" t="s">
        <v>256</v>
      </c>
    </row>
    <row r="124" spans="1:5" x14ac:dyDescent="0.15">
      <c r="A124" s="4">
        <v>121</v>
      </c>
      <c r="B124" s="2" t="s">
        <v>731</v>
      </c>
      <c r="C124" s="2" t="s">
        <v>259</v>
      </c>
      <c r="D124" s="2">
        <f>损益表!D30</f>
        <v>0</v>
      </c>
      <c r="E124" s="2" t="s">
        <v>258</v>
      </c>
    </row>
    <row r="125" spans="1:5" x14ac:dyDescent="0.15">
      <c r="A125" s="4">
        <v>122</v>
      </c>
      <c r="B125" s="3" t="s">
        <v>732</v>
      </c>
      <c r="C125" s="3" t="s">
        <v>261</v>
      </c>
      <c r="D125" s="3">
        <f>损益表!D31</f>
        <v>0</v>
      </c>
      <c r="E125" s="3" t="s">
        <v>260</v>
      </c>
    </row>
    <row r="126" spans="1:5" x14ac:dyDescent="0.15">
      <c r="A126" s="4">
        <v>123</v>
      </c>
      <c r="B126" s="2" t="s">
        <v>733</v>
      </c>
      <c r="C126" s="2" t="s">
        <v>244</v>
      </c>
      <c r="D126" s="2">
        <f>损益表!D32</f>
        <v>0</v>
      </c>
      <c r="E126" s="2" t="s">
        <v>262</v>
      </c>
    </row>
    <row r="127" spans="1:5" x14ac:dyDescent="0.15">
      <c r="A127" s="4">
        <v>124</v>
      </c>
      <c r="B127" s="3" t="s">
        <v>734</v>
      </c>
      <c r="C127" s="3" t="s">
        <v>264</v>
      </c>
      <c r="D127" s="3">
        <f>损益表!D33</f>
        <v>0</v>
      </c>
      <c r="E127" s="3" t="s">
        <v>263</v>
      </c>
    </row>
    <row r="128" spans="1:5" x14ac:dyDescent="0.15">
      <c r="A128" s="4">
        <v>125</v>
      </c>
      <c r="B128" s="2" t="s">
        <v>735</v>
      </c>
      <c r="C128" s="2" t="s">
        <v>267</v>
      </c>
      <c r="D128" s="2">
        <f>损益表!D34</f>
        <v>0</v>
      </c>
      <c r="E128" s="2" t="s">
        <v>266</v>
      </c>
    </row>
    <row r="129" spans="1:5" x14ac:dyDescent="0.15">
      <c r="A129" s="4">
        <v>126</v>
      </c>
      <c r="B129" s="3" t="s">
        <v>736</v>
      </c>
      <c r="C129" s="3" t="s">
        <v>271</v>
      </c>
      <c r="D129" s="3">
        <f>损益表!D36</f>
        <v>0</v>
      </c>
      <c r="E129" s="3" t="s">
        <v>270</v>
      </c>
    </row>
    <row r="130" spans="1:5" x14ac:dyDescent="0.15">
      <c r="A130" s="4">
        <v>127</v>
      </c>
      <c r="B130" s="2" t="s">
        <v>737</v>
      </c>
      <c r="C130" s="2" t="s">
        <v>275</v>
      </c>
      <c r="D130" s="2">
        <f>损益表!D38</f>
        <v>0</v>
      </c>
      <c r="E130" s="2" t="s">
        <v>274</v>
      </c>
    </row>
    <row r="131" spans="1:5" x14ac:dyDescent="0.15">
      <c r="A131" s="4">
        <v>128</v>
      </c>
      <c r="B131" s="3" t="s">
        <v>738</v>
      </c>
      <c r="C131" s="3" t="s">
        <v>285</v>
      </c>
      <c r="D131" s="3">
        <f>损益表!D43</f>
        <v>0</v>
      </c>
      <c r="E131" s="3" t="s">
        <v>284</v>
      </c>
    </row>
    <row r="132" spans="1:5" x14ac:dyDescent="0.15">
      <c r="A132" s="4">
        <v>129</v>
      </c>
      <c r="B132" s="2" t="s">
        <v>739</v>
      </c>
      <c r="C132" s="2" t="s">
        <v>289</v>
      </c>
      <c r="D132" s="2">
        <f>损益表!D45</f>
        <v>0</v>
      </c>
      <c r="E132" s="2" t="s">
        <v>288</v>
      </c>
    </row>
    <row r="133" spans="1:5" x14ac:dyDescent="0.15">
      <c r="A133" s="4">
        <v>130</v>
      </c>
      <c r="B133" s="3" t="s">
        <v>740</v>
      </c>
      <c r="C133" s="3" t="s">
        <v>299</v>
      </c>
      <c r="D133" s="3">
        <f>损益表!D50</f>
        <v>0</v>
      </c>
      <c r="E133" s="3" t="s">
        <v>298</v>
      </c>
    </row>
    <row r="134" spans="1:5" x14ac:dyDescent="0.15">
      <c r="A134" s="4">
        <v>131</v>
      </c>
      <c r="B134" s="2" t="s">
        <v>741</v>
      </c>
      <c r="C134" s="2" t="s">
        <v>303</v>
      </c>
      <c r="D134" s="2">
        <f>损益表!D52</f>
        <v>0</v>
      </c>
      <c r="E134" s="2" t="s">
        <v>302</v>
      </c>
    </row>
    <row r="135" spans="1:5" x14ac:dyDescent="0.15">
      <c r="A135" s="4">
        <v>132</v>
      </c>
      <c r="B135" s="3" t="s">
        <v>742</v>
      </c>
      <c r="C135" s="3" t="s">
        <v>306</v>
      </c>
      <c r="D135" s="3">
        <f>损益表!D53</f>
        <v>0</v>
      </c>
      <c r="E135" s="3" t="s">
        <v>305</v>
      </c>
    </row>
    <row r="136" spans="1:5" x14ac:dyDescent="0.15">
      <c r="A136" s="4">
        <v>133</v>
      </c>
      <c r="B136" s="2" t="s">
        <v>743</v>
      </c>
      <c r="C136" s="2" t="s">
        <v>308</v>
      </c>
      <c r="D136" s="2">
        <f>损益表!D54</f>
        <v>0</v>
      </c>
      <c r="E136" s="2" t="s">
        <v>307</v>
      </c>
    </row>
    <row r="137" spans="1:5" x14ac:dyDescent="0.15">
      <c r="A137" s="4">
        <v>134</v>
      </c>
      <c r="B137" s="3" t="s">
        <v>744</v>
      </c>
      <c r="C137" s="3" t="s">
        <v>312</v>
      </c>
      <c r="D137" s="3">
        <f>损益表!D56</f>
        <v>0</v>
      </c>
      <c r="E137" s="3" t="s">
        <v>311</v>
      </c>
    </row>
    <row r="138" spans="1:5" x14ac:dyDescent="0.15">
      <c r="A138" s="4">
        <v>135</v>
      </c>
      <c r="B138" s="2" t="s">
        <v>745</v>
      </c>
      <c r="C138" s="2" t="s">
        <v>315</v>
      </c>
      <c r="D138" s="2">
        <f>损益表!D57</f>
        <v>0</v>
      </c>
      <c r="E138" s="2" t="s">
        <v>314</v>
      </c>
    </row>
    <row r="139" spans="1:5" x14ac:dyDescent="0.15">
      <c r="A139" s="4">
        <v>136</v>
      </c>
      <c r="B139" s="3" t="s">
        <v>746</v>
      </c>
      <c r="C139" s="3" t="s">
        <v>321</v>
      </c>
      <c r="D139" s="3">
        <f>损益表!D61</f>
        <v>0</v>
      </c>
      <c r="E139" s="3" t="s">
        <v>320</v>
      </c>
    </row>
    <row r="140" spans="1:5" x14ac:dyDescent="0.15">
      <c r="A140" s="4">
        <v>137</v>
      </c>
      <c r="B140" s="2" t="s">
        <v>747</v>
      </c>
      <c r="C140" s="2" t="s">
        <v>342</v>
      </c>
      <c r="D140" s="2">
        <f>损益表!D71</f>
        <v>0</v>
      </c>
      <c r="E140" s="2" t="s">
        <v>341</v>
      </c>
    </row>
    <row r="141" spans="1:5" x14ac:dyDescent="0.15">
      <c r="A141" s="4">
        <v>138</v>
      </c>
      <c r="B141" s="3" t="s">
        <v>748</v>
      </c>
      <c r="C141" s="3" t="s">
        <v>345</v>
      </c>
      <c r="D141" s="3">
        <f>损益表!D72</f>
        <v>0</v>
      </c>
      <c r="E141" s="3" t="s">
        <v>344</v>
      </c>
    </row>
    <row r="142" spans="1:5" x14ac:dyDescent="0.15">
      <c r="A142" s="4">
        <v>139</v>
      </c>
      <c r="B142" s="2" t="s">
        <v>749</v>
      </c>
      <c r="C142" s="2" t="s">
        <v>349</v>
      </c>
      <c r="D142" s="2">
        <f>损益表!D74</f>
        <v>0</v>
      </c>
      <c r="E142" s="2" t="s">
        <v>348</v>
      </c>
    </row>
    <row r="143" spans="1:5" x14ac:dyDescent="0.15">
      <c r="A143" s="4">
        <v>140</v>
      </c>
      <c r="B143" s="3" t="s">
        <v>750</v>
      </c>
      <c r="C143" s="3" t="s">
        <v>354</v>
      </c>
      <c r="D143" s="3">
        <f>损益表!D77</f>
        <v>0</v>
      </c>
      <c r="E143" s="3" t="s">
        <v>353</v>
      </c>
    </row>
  </sheetData>
  <sheetProtection password="C782" sheet="1"/>
  <mergeCells count="4">
    <mergeCell ref="B3:E3"/>
    <mergeCell ref="B1:E1"/>
    <mergeCell ref="B116:E116"/>
    <mergeCell ref="B59:E59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资产负债表</vt:lpstr>
      <vt:lpstr>损益表</vt:lpstr>
      <vt:lpstr>现金流量表</vt:lpstr>
      <vt:lpstr>财务指标</vt:lpstr>
      <vt:lpstr>财务数据摘要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2016-09-29T14:25:25Z</dcterms:modified>
</cp:coreProperties>
</file>